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Blanketter mm, Sulinal\"/>
    </mc:Choice>
  </mc:AlternateContent>
  <xr:revisionPtr revIDLastSave="0" documentId="13_ncr:1_{7CCE7D22-ADB9-4B4A-B633-BD272CC249E2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 l="1"/>
  <c r="Z10" i="2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U88" i="2"/>
  <c r="U121" i="2"/>
  <c r="F4" i="4"/>
  <c r="U25" i="2" l="1"/>
  <c r="AA153" i="2"/>
  <c r="U65" i="2"/>
  <c r="AA151" i="2"/>
  <c r="AA95" i="2"/>
  <c r="U112" i="2"/>
  <c r="U94" i="2"/>
  <c r="U27" i="2"/>
  <c r="U116" i="2"/>
  <c r="U113" i="2"/>
  <c r="U160" i="2"/>
  <c r="U106" i="2"/>
  <c r="U33" i="2"/>
  <c r="AA46" i="2"/>
  <c r="AA127" i="2"/>
  <c r="U48" i="2"/>
  <c r="AA87" i="2"/>
  <c r="AA81" i="2"/>
  <c r="U80" i="2"/>
  <c r="U152" i="2"/>
  <c r="AA159" i="2"/>
  <c r="U24" i="2"/>
  <c r="AA129" i="2"/>
  <c r="AA111" i="2"/>
  <c r="U114" i="2"/>
  <c r="AA145" i="2"/>
  <c r="U21" i="2"/>
  <c r="U56" i="2"/>
  <c r="AA47" i="2"/>
  <c r="AA107" i="2"/>
  <c r="U69" i="2"/>
  <c r="U126" i="2"/>
  <c r="U13" i="2"/>
  <c r="U60" i="2"/>
  <c r="U110" i="2"/>
  <c r="AA66" i="2"/>
  <c r="U85" i="2"/>
  <c r="U35" i="2"/>
  <c r="AA35" i="2"/>
  <c r="AA20" i="2"/>
  <c r="U12" i="2"/>
  <c r="AA62" i="2"/>
  <c r="U89" i="2"/>
  <c r="U117" i="2"/>
  <c r="U96" i="2"/>
  <c r="U49" i="2"/>
  <c r="U43" i="2"/>
  <c r="U144" i="2"/>
  <c r="U77" i="2"/>
  <c r="U16" i="2"/>
  <c r="U23" i="2"/>
  <c r="U102" i="2"/>
  <c r="AA79" i="2"/>
  <c r="U124" i="2"/>
  <c r="U97" i="2"/>
  <c r="U36" i="2"/>
  <c r="AA30" i="2"/>
  <c r="AA101" i="2"/>
  <c r="AA149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<sst xmlns="http://schemas.openxmlformats.org/spreadsheetml/2006/main" count="1486" uniqueCount="363">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</sst>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3" borderId="1" xfId="0" applyFont="1" applyFill="1" applyBorder="1"/>
    <xf numFmtId="0" fontId="12" fillId="3" borderId="3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top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8" xfId="0" applyFont="1" applyFill="1" applyBorder="1"/>
    <xf numFmtId="0" fontId="18" fillId="4" borderId="19" xfId="0" applyFont="1" applyFill="1" applyBorder="1" applyAlignment="1">
      <alignment horizontal="center" vertical="center"/>
    </xf>
    <xf numFmtId="0" fontId="10" fillId="3" borderId="0" xfId="0" applyFont="1" applyFill="1"/>
    <xf numFmtId="0" fontId="20" fillId="3" borderId="8" xfId="0" applyFont="1" applyFill="1" applyBorder="1"/>
    <xf numFmtId="0" fontId="18" fillId="3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8" fillId="3" borderId="0" xfId="0" applyFont="1" applyFill="1" applyAlignment="1">
      <alignment vertical="center"/>
    </xf>
    <xf numFmtId="0" fontId="21" fillId="3" borderId="0" xfId="0" applyFont="1" applyFill="1"/>
    <xf numFmtId="0" fontId="16" fillId="2" borderId="1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0" fontId="22" fillId="3" borderId="0" xfId="0" applyFont="1" applyFill="1"/>
    <xf numFmtId="0" fontId="16" fillId="2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3" fontId="14" fillId="2" borderId="0" xfId="0" applyNumberFormat="1" applyFont="1" applyFill="1"/>
    <xf numFmtId="0" fontId="20" fillId="3" borderId="0" xfId="0" applyFont="1" applyFill="1"/>
    <xf numFmtId="1" fontId="16" fillId="2" borderId="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0" fillId="3" borderId="19" xfId="0" applyFont="1" applyFill="1" applyBorder="1"/>
    <xf numFmtId="0" fontId="16" fillId="2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2" fillId="3" borderId="0" xfId="0" applyFont="1" applyFill="1"/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2" fontId="10" fillId="2" borderId="0" xfId="0" applyNumberFormat="1" applyFont="1" applyFill="1"/>
    <xf numFmtId="165" fontId="10" fillId="2" borderId="0" xfId="0" applyNumberFormat="1" applyFont="1" applyFill="1"/>
    <xf numFmtId="1" fontId="16" fillId="2" borderId="21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0" fillId="3" borderId="23" xfId="0" applyFont="1" applyFill="1" applyBorder="1"/>
    <xf numFmtId="0" fontId="19" fillId="2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10" fillId="3" borderId="20" xfId="0" applyFont="1" applyFill="1" applyBorder="1"/>
    <xf numFmtId="0" fontId="10" fillId="3" borderId="16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0" fillId="3" borderId="21" xfId="0" applyFont="1" applyFill="1" applyBorder="1" applyAlignment="1">
      <alignment vertical="center" wrapText="1"/>
    </xf>
    <xf numFmtId="0" fontId="26" fillId="3" borderId="15" xfId="0" applyFont="1" applyFill="1" applyBorder="1"/>
    <xf numFmtId="0" fontId="26" fillId="3" borderId="0" xfId="0" applyFont="1" applyFill="1" applyAlignment="1">
      <alignment horizontal="center"/>
    </xf>
    <xf numFmtId="0" fontId="18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8" fillId="3" borderId="12" xfId="0" applyFont="1" applyFill="1" applyBorder="1"/>
    <xf numFmtId="3" fontId="19" fillId="3" borderId="16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3" fontId="19" fillId="3" borderId="17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vertical="center" wrapText="1"/>
    </xf>
    <xf numFmtId="3" fontId="19" fillId="3" borderId="18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7" fillId="2" borderId="0" xfId="0" applyFont="1" applyFill="1"/>
    <xf numFmtId="0" fontId="10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6" fillId="3" borderId="17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0" xfId="0" applyFont="1" applyFill="1"/>
    <xf numFmtId="0" fontId="19" fillId="5" borderId="0" xfId="0" applyFont="1" applyFill="1"/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3" fontId="26" fillId="0" borderId="3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right"/>
      <protection locked="0"/>
    </xf>
    <xf numFmtId="0" fontId="32" fillId="6" borderId="0" xfId="0" applyFont="1" applyFill="1"/>
    <xf numFmtId="165" fontId="32" fillId="6" borderId="0" xfId="0" applyNumberFormat="1" applyFont="1" applyFill="1" applyAlignment="1">
      <alignment horizontal="right"/>
    </xf>
    <xf numFmtId="0" fontId="19" fillId="6" borderId="0" xfId="0" applyFont="1" applyFill="1"/>
    <xf numFmtId="0" fontId="34" fillId="6" borderId="0" xfId="4" applyFont="1" applyFill="1" applyAlignment="1" applyProtection="1">
      <alignment horizontal="right"/>
      <protection locked="0"/>
    </xf>
    <xf numFmtId="0" fontId="35" fillId="0" borderId="0" xfId="0" applyFont="1"/>
    <xf numFmtId="0" fontId="9" fillId="0" borderId="0" xfId="0" applyFont="1"/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right"/>
    </xf>
    <xf numFmtId="0" fontId="34" fillId="6" borderId="0" xfId="6" applyFont="1" applyFill="1" applyAlignment="1" applyProtection="1">
      <alignment horizontal="right"/>
      <protection locked="0"/>
    </xf>
    <xf numFmtId="165" fontId="32" fillId="5" borderId="0" xfId="0" applyNumberFormat="1" applyFont="1" applyFill="1" applyAlignment="1">
      <alignment horizontal="right"/>
    </xf>
    <xf numFmtId="0" fontId="32" fillId="2" borderId="0" xfId="0" applyFont="1" applyFill="1"/>
    <xf numFmtId="0" fontId="33" fillId="0" borderId="0" xfId="0" applyFont="1"/>
    <xf numFmtId="0" fontId="33" fillId="7" borderId="25" xfId="0" applyFont="1" applyFill="1" applyBorder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5" borderId="0" xfId="0" applyFont="1" applyFill="1" applyAlignment="1">
      <alignment horizontal="right"/>
    </xf>
    <xf numFmtId="0" fontId="32" fillId="6" borderId="0" xfId="0" applyFont="1" applyFill="1" applyAlignment="1">
      <alignment horizontal="right"/>
    </xf>
    <xf numFmtId="0" fontId="32" fillId="6" borderId="0" xfId="0" applyFont="1" applyFill="1" applyAlignment="1">
      <alignment horizontal="left"/>
    </xf>
    <xf numFmtId="165" fontId="32" fillId="2" borderId="0" xfId="0" applyNumberFormat="1" applyFont="1" applyFill="1" applyAlignment="1">
      <alignment horizontal="right"/>
    </xf>
    <xf numFmtId="2" fontId="39" fillId="0" borderId="0" xfId="0" applyNumberFormat="1" applyFont="1"/>
    <xf numFmtId="166" fontId="32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vertical="center"/>
    </xf>
    <xf numFmtId="0" fontId="32" fillId="5" borderId="0" xfId="0" applyFont="1" applyFill="1"/>
    <xf numFmtId="0" fontId="31" fillId="6" borderId="0" xfId="3" applyFont="1" applyFill="1" applyAlignment="1" applyProtection="1">
      <alignment horizontal="right"/>
      <protection locked="0"/>
    </xf>
    <xf numFmtId="0" fontId="31" fillId="6" borderId="0" xfId="5" applyFont="1" applyFill="1" applyAlignment="1" applyProtection="1">
      <alignment horizontal="right"/>
      <protection locked="0"/>
    </xf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3" fillId="5" borderId="0" xfId="0" applyFont="1" applyFill="1"/>
    <xf numFmtId="0" fontId="44" fillId="5" borderId="0" xfId="0" applyFont="1" applyFill="1"/>
    <xf numFmtId="0" fontId="33" fillId="5" borderId="0" xfId="0" applyFont="1" applyFill="1"/>
    <xf numFmtId="3" fontId="10" fillId="3" borderId="28" xfId="0" applyNumberFormat="1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2" fontId="45" fillId="0" borderId="24" xfId="0" applyNumberFormat="1" applyFont="1" applyBorder="1"/>
    <xf numFmtId="2" fontId="37" fillId="6" borderId="24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right"/>
    </xf>
    <xf numFmtId="0" fontId="19" fillId="2" borderId="24" xfId="0" applyFont="1" applyFill="1" applyBorder="1"/>
    <xf numFmtId="3" fontId="19" fillId="2" borderId="24" xfId="0" applyNumberFormat="1" applyFont="1" applyFill="1" applyBorder="1"/>
    <xf numFmtId="3" fontId="19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/>
    </xf>
    <xf numFmtId="49" fontId="32" fillId="2" borderId="0" xfId="0" applyNumberFormat="1" applyFont="1" applyFill="1"/>
    <xf numFmtId="3" fontId="32" fillId="2" borderId="0" xfId="0" applyNumberFormat="1" applyFont="1" applyFill="1"/>
    <xf numFmtId="4" fontId="32" fillId="2" borderId="0" xfId="0" applyNumberFormat="1" applyFont="1" applyFill="1"/>
    <xf numFmtId="167" fontId="32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2" fontId="45" fillId="0" borderId="24" xfId="0" applyNumberFormat="1" applyFont="1" applyBorder="1" applyAlignment="1">
      <alignment horizontal="center"/>
    </xf>
    <xf numFmtId="0" fontId="18" fillId="3" borderId="0" xfId="0" applyFont="1" applyFill="1" applyAlignment="1">
      <alignment horizontal="left" vertical="top" wrapText="1"/>
    </xf>
    <xf numFmtId="0" fontId="13" fillId="0" borderId="0" xfId="0" applyFont="1"/>
    <xf numFmtId="0" fontId="20" fillId="3" borderId="12" xfId="0" applyFont="1" applyFill="1" applyBorder="1" applyAlignment="1">
      <alignment horizontal="center"/>
    </xf>
    <xf numFmtId="0" fontId="13" fillId="0" borderId="12" xfId="0" applyFont="1" applyBorder="1"/>
    <xf numFmtId="0" fontId="13" fillId="0" borderId="14" xfId="0" applyFont="1" applyBorder="1"/>
    <xf numFmtId="0" fontId="18" fillId="2" borderId="9" xfId="0" applyFont="1" applyFill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164" fontId="2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0" fillId="0" borderId="0" xfId="0"/>
    <xf numFmtId="0" fontId="13" fillId="0" borderId="8" xfId="0" applyFont="1" applyBorder="1"/>
    <xf numFmtId="0" fontId="13" fillId="0" borderId="10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top" wrapText="1"/>
      <protection locked="0"/>
    </xf>
    <xf numFmtId="0" fontId="26" fillId="3" borderId="0" xfId="0" applyFont="1" applyFill="1" applyAlignment="1">
      <alignment horizontal="center" vertical="center" wrapText="1"/>
    </xf>
    <xf numFmtId="0" fontId="13" fillId="0" borderId="17" xfId="0" applyFont="1" applyBorder="1"/>
    <xf numFmtId="0" fontId="10" fillId="3" borderId="0" xfId="0" applyFont="1" applyFill="1" applyAlignment="1">
      <alignment horizont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3" fontId="24" fillId="3" borderId="0" xfId="0" applyNumberFormat="1" applyFont="1" applyFill="1" applyAlignment="1">
      <alignment horizontal="left"/>
    </xf>
    <xf numFmtId="0" fontId="13" fillId="0" borderId="21" xfId="0" applyFont="1" applyBorder="1"/>
    <xf numFmtId="0" fontId="26" fillId="3" borderId="21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0" fillId="3" borderId="15" xfId="0" applyFont="1" applyFill="1" applyBorder="1" applyAlignment="1">
      <alignment horizontal="right" vertical="center"/>
    </xf>
    <xf numFmtId="0" fontId="13" fillId="0" borderId="15" xfId="0" applyFont="1" applyBorder="1"/>
    <xf numFmtId="0" fontId="10" fillId="0" borderId="9" xfId="0" applyFont="1" applyBorder="1" applyAlignment="1" applyProtection="1">
      <alignment horizontal="center"/>
      <protection locked="0"/>
    </xf>
    <xf numFmtId="0" fontId="26" fillId="3" borderId="15" xfId="0" applyFont="1" applyFill="1" applyBorder="1" applyAlignment="1">
      <alignment horizontal="center"/>
    </xf>
    <xf numFmtId="0" fontId="13" fillId="0" borderId="16" xfId="0" applyFont="1" applyBorder="1"/>
    <xf numFmtId="0" fontId="10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13" fillId="0" borderId="3" xfId="0" applyFont="1" applyBorder="1"/>
    <xf numFmtId="0" fontId="19" fillId="3" borderId="3" xfId="0" applyFont="1" applyFill="1" applyBorder="1" applyAlignment="1">
      <alignment horizontal="center" vertical="center"/>
    </xf>
    <xf numFmtId="0" fontId="13" fillId="0" borderId="5" xfId="0" applyFont="1" applyBorder="1"/>
    <xf numFmtId="0" fontId="15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0" xfId="0" applyFont="1" applyBorder="1"/>
    <xf numFmtId="0" fontId="19" fillId="3" borderId="1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3" fillId="6" borderId="0" xfId="0" applyFont="1" applyFill="1"/>
    <xf numFmtId="2" fontId="37" fillId="6" borderId="24" xfId="0" applyNumberFormat="1" applyFont="1" applyFill="1" applyBorder="1" applyAlignment="1">
      <alignment horizontal="center"/>
    </xf>
  </cellXfs>
  <cellStyles count="15">
    <cellStyle name="Normal" xfId="0" builtinId="0"/>
    <cellStyle name="Normal 2" xfId="1" xr:uid="{00000000-0005-0000-0000-000001000000}"/>
    <cellStyle name="Normal 2 2" xfId="8" xr:uid="{53B8D118-7D93-4119-A94A-12CC5056FB82}"/>
    <cellStyle name="Normal 3" xfId="2" xr:uid="{00000000-0005-0000-0000-000002000000}"/>
    <cellStyle name="Normal 3 2" xfId="9" xr:uid="{9A0BE410-B14B-43D4-B96F-873A2452753F}"/>
    <cellStyle name="Normal 4" xfId="3" xr:uid="{00000000-0005-0000-0000-000003000000}"/>
    <cellStyle name="Normal 4 2" xfId="10" xr:uid="{A6C29653-5942-4A1F-B239-C4FABF74BB24}"/>
    <cellStyle name="Normal 5" xfId="4" xr:uid="{00000000-0005-0000-0000-000004000000}"/>
    <cellStyle name="Normal 5 2" xfId="11" xr:uid="{F83EBD19-C3EC-4301-BEDB-DD53F4EC959E}"/>
    <cellStyle name="Normal 6" xfId="5" xr:uid="{00000000-0005-0000-0000-000005000000}"/>
    <cellStyle name="Normal 6 2" xfId="12" xr:uid="{EC826026-99C3-4E00-8416-1090A8F0012E}"/>
    <cellStyle name="Normal 7" xfId="6" xr:uid="{00000000-0005-0000-0000-000006000000}"/>
    <cellStyle name="Normal 7 2" xfId="13" xr:uid="{3BAB1850-DCFA-4F9F-92AA-845BB524A67C}"/>
    <cellStyle name="Normal 8" xfId="7" xr:uid="{00000000-0005-0000-0000-000007000000}"/>
    <cellStyle name="Normal 8 2" xfId="14" xr:uid="{55F1DBCC-8778-4BEF-A713-DE53128B206C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tabSelected="1" workbookViewId="0">
      <selection activeCell="L15" sqref="L15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25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25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25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x14ac:dyDescent="0.25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4" sqref="T4:U4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7" t="s">
        <v>334</v>
      </c>
      <c r="B2" s="180"/>
      <c r="C2" s="10"/>
      <c r="D2" s="11" t="s">
        <v>1</v>
      </c>
      <c r="E2" s="209" t="s">
        <v>9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January: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8"/>
      <c r="B4" s="180"/>
      <c r="C4" s="10"/>
      <c r="D4" s="11" t="s">
        <v>23</v>
      </c>
      <c r="E4" s="114"/>
      <c r="F4" s="6">
        <v>2023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January: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January</v>
      </c>
      <c r="L7" s="199" t="s">
        <v>49</v>
      </c>
      <c r="M7" s="199" t="str">
        <f>CONCATENATE("Taxable days in ",E2)</f>
        <v>Taxable days in January</v>
      </c>
      <c r="N7" s="199" t="s">
        <v>50</v>
      </c>
      <c r="O7" s="199" t="str">
        <f>CONCATENATE("Days with food/acc. in ",$E$2)</f>
        <v>Days with food/acc. in January</v>
      </c>
      <c r="P7" s="199" t="str">
        <f>CONCATENATE("Value of benefits in ",$E$2,", DKK")</f>
        <v>Value of benefits in January, DKK</v>
      </c>
      <c r="Q7" s="199" t="str">
        <f>CONCATENATE("Salary in ",$E$2)</f>
        <v>Salary in January</v>
      </c>
      <c r="R7" s="199" t="s">
        <v>51</v>
      </c>
      <c r="S7" s="199" t="s">
        <v>52</v>
      </c>
      <c r="T7" s="199" t="str">
        <f>CONCATENATE("Gross  income in ",$E$2,", DKK")</f>
        <v>Gross  income in January, DKK</v>
      </c>
      <c r="U7" s="205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744.47199999999998</v>
      </c>
      <c r="D202" s="146">
        <f>Kurs!D5</f>
        <v>744.5643</v>
      </c>
      <c r="E202" s="146">
        <f>Kurs!E5</f>
        <v>745.18409999999994</v>
      </c>
      <c r="F202" s="146">
        <f>Kurs!F5</f>
        <v>744.84889999999996</v>
      </c>
      <c r="G202" s="146">
        <f>Kurs!G5</f>
        <v>744.9271</v>
      </c>
      <c r="H202" s="146">
        <f>Kurs!H5</f>
        <v>745.07860000000005</v>
      </c>
      <c r="I202" s="146">
        <f>Kurs!I5</f>
        <v>745.21519999999998</v>
      </c>
      <c r="J202" s="146">
        <f>Kurs!J5</f>
        <v>745.65809999999999</v>
      </c>
      <c r="K202" s="146">
        <f>Kurs!K5</f>
        <v>746.04179999999997</v>
      </c>
      <c r="L202" s="146">
        <f>Kurs!L5</f>
        <v>745.48</v>
      </c>
      <c r="M202" s="146">
        <f>Kurs!M5</f>
        <v>745.56370000000004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744.47199999999998</v>
      </c>
      <c r="BL202" s="147">
        <f>Kurs!D5</f>
        <v>744.5643</v>
      </c>
      <c r="BM202" s="147">
        <f>Kurs!E5</f>
        <v>745.18409999999994</v>
      </c>
      <c r="BN202" s="147">
        <f>Kurs!F5</f>
        <v>744.84889999999996</v>
      </c>
      <c r="BO202" s="147">
        <f>Kurs!G5</f>
        <v>744.9271</v>
      </c>
      <c r="BP202" s="147">
        <f>Kurs!H5</f>
        <v>745.07860000000005</v>
      </c>
      <c r="BQ202" s="147">
        <f>Kurs!I5</f>
        <v>745.21519999999998</v>
      </c>
      <c r="BR202" s="147">
        <f>Kurs!J5</f>
        <v>745.65809999999999</v>
      </c>
      <c r="BS202" s="147">
        <f>Kurs!K5</f>
        <v>746.04179999999997</v>
      </c>
      <c r="BT202" s="147">
        <f>Kurs!L5</f>
        <v>745.48</v>
      </c>
      <c r="BU202" s="147">
        <f>Kurs!M5</f>
        <v>745.56370000000004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690.79449999999997</v>
      </c>
      <c r="C203" s="146">
        <f>Kurs!C6</f>
        <v>694.86400000000003</v>
      </c>
      <c r="D203" s="146">
        <f>Kurs!D6</f>
        <v>692.54700000000003</v>
      </c>
      <c r="E203" s="146">
        <f>Kurs!E6</f>
        <v>679.25710000000004</v>
      </c>
      <c r="F203" s="146">
        <f>Kurs!F6</f>
        <v>685.0444</v>
      </c>
      <c r="G203" s="146">
        <f>Kurs!G6</f>
        <v>686.81050000000005</v>
      </c>
      <c r="H203" s="146">
        <f>Kurs!H6</f>
        <v>673.86760000000004</v>
      </c>
      <c r="I203" s="146">
        <f>Kurs!I6</f>
        <v>683.15170000000001</v>
      </c>
      <c r="J203" s="146">
        <f>Kurs!J6</f>
        <v>697.96860000000004</v>
      </c>
      <c r="K203" s="146">
        <f>Kurs!K6</f>
        <v>706.31859999999995</v>
      </c>
      <c r="L203" s="146">
        <f>Kurs!L6</f>
        <v>681.99</v>
      </c>
      <c r="M203" s="146">
        <f>Kurs!M6</f>
        <v>683.88049999999998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690.79449999999997</v>
      </c>
      <c r="BK203" s="147">
        <f>Kurs!C6</f>
        <v>694.86400000000003</v>
      </c>
      <c r="BL203" s="147">
        <f>Kurs!D6</f>
        <v>692.54700000000003</v>
      </c>
      <c r="BM203" s="147">
        <f>Kurs!E6</f>
        <v>679.25710000000004</v>
      </c>
      <c r="BN203" s="147">
        <f>Kurs!F6</f>
        <v>685.0444</v>
      </c>
      <c r="BO203" s="147">
        <f>Kurs!G6</f>
        <v>686.81050000000005</v>
      </c>
      <c r="BP203" s="147">
        <f>Kurs!H6</f>
        <v>673.86760000000004</v>
      </c>
      <c r="BQ203" s="147">
        <f>Kurs!I6</f>
        <v>683.15170000000001</v>
      </c>
      <c r="BR203" s="147">
        <f>Kurs!J6</f>
        <v>697.96860000000004</v>
      </c>
      <c r="BS203" s="147">
        <f>Kurs!K6</f>
        <v>706.31859999999995</v>
      </c>
      <c r="BT203" s="147">
        <f>Kurs!L6</f>
        <v>681.99</v>
      </c>
      <c r="BU203" s="147">
        <f>Kurs!M6</f>
        <v>683.88049999999998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513.92409999999995</v>
      </c>
      <c r="C204" s="146">
        <f>Kurs!C7</f>
        <v>517.02700000000004</v>
      </c>
      <c r="D204" s="146">
        <f>Kurs!D7</f>
        <v>508.31700000000001</v>
      </c>
      <c r="E204" s="146">
        <f>Kurs!E7</f>
        <v>503.65530000000001</v>
      </c>
      <c r="F204" s="146">
        <f>Kurs!F7</f>
        <v>506.83780000000002</v>
      </c>
      <c r="G204" s="146">
        <f>Kurs!G7</f>
        <v>516.73710000000005</v>
      </c>
      <c r="H204" s="146">
        <f>Kurs!H7</f>
        <v>509.75049999999999</v>
      </c>
      <c r="I204" s="146">
        <f>Kurs!I7</f>
        <v>506.8383</v>
      </c>
      <c r="J204" s="146">
        <f>Kurs!J7</f>
        <v>515.80899999999997</v>
      </c>
      <c r="K204" s="146">
        <f>Kurs!K7</f>
        <v>515.44449999999995</v>
      </c>
      <c r="L204" s="146">
        <f>Kurs!L7</f>
        <v>501.33</v>
      </c>
      <c r="M204" s="146">
        <f>Kurs!M7</f>
        <v>508.8021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29565</v>
      </c>
      <c r="I211" s="175">
        <v>68</v>
      </c>
      <c r="J211" s="174">
        <f>+H210-H211</f>
        <v>-29565</v>
      </c>
      <c r="K211" s="175">
        <f>ABS(+J211/K207)</f>
        <v>81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47467</v>
      </c>
      <c r="I213" s="175">
        <v>99.23</v>
      </c>
      <c r="J213" s="174">
        <f>+H210-H213</f>
        <v>-47467</v>
      </c>
      <c r="K213" s="175">
        <f>ABS(+J213/K207)</f>
        <v>130.04657534246576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POqSiCuDjoozR12xG/ONwPHwa3t5IydrXXhRo5VId5tgke8g52aG5Qp0WQAdzs2l9+/FyfrOcbf7XM5PbuPaWA==" saltValue="OarlOB9ZAy4yIo09ExjnWg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25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25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25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25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K20" sqref="K20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>
        <v>744.47199999999998</v>
      </c>
      <c r="D5" s="141">
        <v>744.5643</v>
      </c>
      <c r="E5" s="178">
        <v>745.18409999999994</v>
      </c>
      <c r="F5" s="178">
        <v>744.84889999999996</v>
      </c>
      <c r="G5" s="163">
        <v>744.9271</v>
      </c>
      <c r="H5" s="163">
        <v>745.07860000000005</v>
      </c>
      <c r="I5" s="164">
        <v>745.21519999999998</v>
      </c>
      <c r="J5" s="141">
        <v>745.65809999999999</v>
      </c>
      <c r="K5" s="141">
        <v>746.04179999999997</v>
      </c>
      <c r="L5" s="229">
        <v>745.48</v>
      </c>
      <c r="M5" s="141">
        <v>745.56370000000004</v>
      </c>
    </row>
    <row r="6" spans="1:13" ht="15" customHeight="1" x14ac:dyDescent="0.25">
      <c r="A6" s="139" t="s">
        <v>330</v>
      </c>
      <c r="B6" s="141">
        <v>690.79449999999997</v>
      </c>
      <c r="C6" s="141">
        <v>694.86400000000003</v>
      </c>
      <c r="D6" s="141">
        <v>692.54700000000003</v>
      </c>
      <c r="E6" s="178">
        <v>679.25710000000004</v>
      </c>
      <c r="F6" s="178">
        <v>685.0444</v>
      </c>
      <c r="G6" s="163">
        <v>686.81050000000005</v>
      </c>
      <c r="H6" s="163">
        <v>673.86760000000004</v>
      </c>
      <c r="I6" s="164">
        <v>683.15170000000001</v>
      </c>
      <c r="J6" s="141">
        <v>697.96860000000004</v>
      </c>
      <c r="K6" s="141">
        <v>706.31859999999995</v>
      </c>
      <c r="L6" s="229">
        <v>681.99</v>
      </c>
      <c r="M6" s="141">
        <v>683.88049999999998</v>
      </c>
    </row>
    <row r="7" spans="1:13" ht="15" customHeight="1" x14ac:dyDescent="0.25">
      <c r="A7" s="139" t="s">
        <v>337</v>
      </c>
      <c r="B7" s="141">
        <v>513.92409999999995</v>
      </c>
      <c r="C7" s="141">
        <v>517.02700000000004</v>
      </c>
      <c r="D7" s="141">
        <v>508.31700000000001</v>
      </c>
      <c r="E7" s="178">
        <v>503.65530000000001</v>
      </c>
      <c r="F7" s="178">
        <v>506.83780000000002</v>
      </c>
      <c r="G7" s="163">
        <v>516.73710000000005</v>
      </c>
      <c r="H7" s="163">
        <v>509.75049999999999</v>
      </c>
      <c r="I7" s="164">
        <v>506.8383</v>
      </c>
      <c r="J7" s="141">
        <v>515.80899999999997</v>
      </c>
      <c r="K7" s="141">
        <v>515.44449999999995</v>
      </c>
      <c r="L7" s="229">
        <v>501.33</v>
      </c>
      <c r="M7" s="141">
        <v>508.8021</v>
      </c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+1WPKV1euZlizw+cf0PpbRBMcflTYTAAdcICsqD8A+QcAngrh0aXg/2pIWxSaEs/m5d4TiCVqnbzEZU73SPG6Q==" saltValue="lhn1tR9HYfi0lLcgiitbY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TnwMeofPgTxzyRDj8ws9xoN/szohPrA1zo5yYFM5hyQafTgSLY7JHw6ikZToq1H5S0wgd1n/yPpP0siwb2QEKA==" saltValue="LYvpYajPj9ejfITvgEL++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2024-01-05T13:05:32Z</dcterms:modified>
</cp:coreProperties>
</file>