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sala_nanoq_gl/Documents/Skrivebord/"/>
    </mc:Choice>
  </mc:AlternateContent>
  <xr:revisionPtr revIDLastSave="0" documentId="8_{C11968C4-E69C-41C7-BF19-B8A114F0894D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activeTab="1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<sst xmlns="http://schemas.openxmlformats.org/spreadsheetml/2006/main" count="1487" uniqueCount="363">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</sst>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E9" sqref="E9:I9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2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2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2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x14ac:dyDescent="0.2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tabSelected="1"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9" t="s">
        <v>334</v>
      </c>
      <c r="B2" s="194"/>
      <c r="C2" s="10"/>
      <c r="D2" s="11" t="s">
        <v>1</v>
      </c>
      <c r="E2" s="201" t="s">
        <v>32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February: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February: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0"/>
      <c r="B4" s="194"/>
      <c r="C4" s="10"/>
      <c r="D4" s="11" t="s">
        <v>23</v>
      </c>
      <c r="E4" s="114"/>
      <c r="F4" s="6">
        <v>2023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February: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February</v>
      </c>
      <c r="L7" s="202" t="s">
        <v>49</v>
      </c>
      <c r="M7" s="202" t="str">
        <f>CONCATENATE("Taxable days in ",E2)</f>
        <v>Taxable days in February</v>
      </c>
      <c r="N7" s="202" t="s">
        <v>50</v>
      </c>
      <c r="O7" s="202" t="str">
        <f>CONCATENATE("Days with food/acc. in ",$E$2)</f>
        <v>Days with food/acc. in February</v>
      </c>
      <c r="P7" s="202" t="str">
        <f>CONCATENATE("Value of benefits in ",$E$2,", DKK")</f>
        <v>Value of benefits in February, DKK</v>
      </c>
      <c r="Q7" s="202" t="str">
        <f>CONCATENATE("Salary in ",$E$2)</f>
        <v>Salary in February</v>
      </c>
      <c r="R7" s="202" t="s">
        <v>51</v>
      </c>
      <c r="S7" s="202" t="s">
        <v>52</v>
      </c>
      <c r="T7" s="202" t="str">
        <f>CONCATENATE("Gross  income in ",$E$2,", DKK")</f>
        <v>Gross  income in February, DKK</v>
      </c>
      <c r="U7" s="213" t="str">
        <f>CONCATENATE("Withheld tax in ",$E$2,", DKK")</f>
        <v>Withheld tax in February, DKK</v>
      </c>
      <c r="V7" s="74"/>
      <c r="W7" s="76" t="s">
        <v>53</v>
      </c>
      <c r="X7" s="77" t="str">
        <f>CONCATENATE("Allowance in ",$E$2,", DKK")</f>
        <v>Allowance in February, DKK</v>
      </c>
      <c r="Y7" s="77" t="str">
        <f>CONCATENATE("Value of food/acc. in ",$E$2,", DKK")</f>
        <v>Value of food/acc. in February, DKK</v>
      </c>
      <c r="Z7" s="77" t="str">
        <f>CONCATENATE("Salary in ",$E$2,", DKK")</f>
        <v>Salary in February, DKK</v>
      </c>
      <c r="AA7" s="78" t="str">
        <f>CONCATENATE("Gross salary in ",$E$2,", DKK")</f>
        <v>Gross salary in February,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744.47199999999998</v>
      </c>
      <c r="D202" s="146">
        <f>Kurs!D5</f>
        <v>0</v>
      </c>
      <c r="E202" s="146">
        <f>Kurs!E5</f>
        <v>0</v>
      </c>
      <c r="F202" s="146">
        <f>Kurs!F5</f>
        <v>0</v>
      </c>
      <c r="G202" s="146">
        <f>Kurs!G5</f>
        <v>0</v>
      </c>
      <c r="H202" s="146">
        <f>Kurs!H5</f>
        <v>0</v>
      </c>
      <c r="I202" s="146" t="str">
        <f>Kurs!I5</f>
        <v xml:space="preserve"> 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744.47199999999998</v>
      </c>
      <c r="BL202" s="147">
        <f>Kurs!D5</f>
        <v>0</v>
      </c>
      <c r="BM202" s="147">
        <f>Kurs!E5</f>
        <v>0</v>
      </c>
      <c r="BN202" s="147">
        <f>Kurs!F5</f>
        <v>0</v>
      </c>
      <c r="BO202" s="147">
        <f>Kurs!G5</f>
        <v>0</v>
      </c>
      <c r="BP202" s="147">
        <f>Kurs!H5</f>
        <v>0</v>
      </c>
      <c r="BQ202" s="147" t="str">
        <f>Kurs!I5</f>
        <v xml:space="preserve"> 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</v>
      </c>
      <c r="C203" s="146">
        <f>Kurs!C6</f>
        <v>694.86400000000003</v>
      </c>
      <c r="D203" s="146">
        <f>Kurs!D6</f>
        <v>0</v>
      </c>
      <c r="E203" s="146">
        <f>Kurs!E6</f>
        <v>0</v>
      </c>
      <c r="F203" s="146">
        <f>Kurs!F6</f>
        <v>0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694.86400000000003</v>
      </c>
      <c r="BL203" s="147">
        <f>Kurs!D6</f>
        <v>0</v>
      </c>
      <c r="BM203" s="147">
        <f>Kurs!E6</f>
        <v>0</v>
      </c>
      <c r="BN203" s="147">
        <f>Kurs!F6</f>
        <v>0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336</v>
      </c>
      <c r="B204" s="146">
        <f>Kurs!B7</f>
        <v>513.91999999999996</v>
      </c>
      <c r="C204" s="146">
        <f>Kurs!C7</f>
        <v>517.02700000000004</v>
      </c>
      <c r="D204" s="146">
        <f>Kurs!D7</f>
        <v>0</v>
      </c>
      <c r="E204" s="146">
        <f>Kurs!E7</f>
        <v>0</v>
      </c>
      <c r="F204" s="146">
        <f>Kurs!F7</f>
        <v>0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2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2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2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2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C10" sqref="C10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>
        <v>744.47199999999998</v>
      </c>
      <c r="D5" s="141"/>
      <c r="E5" s="141"/>
      <c r="F5" s="163"/>
      <c r="G5" s="163"/>
      <c r="H5" s="163"/>
      <c r="I5" s="164" t="s">
        <v>332</v>
      </c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690.79</v>
      </c>
      <c r="C6" s="141">
        <v>694.86400000000003</v>
      </c>
      <c r="D6" s="141"/>
      <c r="E6" s="141"/>
      <c r="F6" s="163"/>
      <c r="G6" s="163"/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336</v>
      </c>
      <c r="B7" s="141">
        <v>513.91999999999996</v>
      </c>
      <c r="C7" s="141">
        <v>517.02700000000004</v>
      </c>
      <c r="D7" s="141"/>
      <c r="E7" s="141"/>
      <c r="F7" s="163"/>
      <c r="G7" s="163"/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/>
    </row>
    <row r="13" spans="1:13" ht="15" customHeight="1" x14ac:dyDescent="0.25">
      <c r="B13" s="178" t="s">
        <v>350</v>
      </c>
    </row>
    <row r="16" spans="1:13" ht="15" customHeight="1" x14ac:dyDescent="0.25">
      <c r="L16" t="s">
        <v>332</v>
      </c>
    </row>
  </sheetData>
  <sheetProtection algorithmName="SHA-512" hashValue="1YGohjkv3ZsYfhcSQ3XzTMegafif+B8BkQCfc5SpZKQveNlS2vUiE7ZEpbLxih013KZMlZ9hq3qu71Uu3EP5XA==" saltValue="lOh+AULVl9TmB33gt45tQA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Salome Larsen</cp:lastModifiedBy>
  <cp:lastPrinted>2020-09-02T17:01:21Z</cp:lastPrinted>
  <dcterms:created xsi:type="dcterms:W3CDTF">2015-05-04T12:02:48Z</dcterms:created>
  <dcterms:modified xsi:type="dcterms:W3CDTF">2023-03-02T18:57:43Z</dcterms:modified>
</cp:coreProperties>
</file>