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etter\Vakant - Fri bolig\"/>
    </mc:Choice>
  </mc:AlternateContent>
  <xr:revisionPtr revIDLastSave="0" documentId="14_{65A527ED-F2E5-4598-9C59-0A905393D4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definedNames>
    <definedName name="Antal_rum" comment="Vælg fra listen">'Ark1'!$B$75</definedName>
    <definedName name="_xlnm.Print_Area" localSheetId="0">'Ark1'!$A$1:$H$97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1" l="1"/>
  <c r="K46" i="1"/>
  <c r="K30" i="1"/>
  <c r="H54" i="1" l="1"/>
  <c r="H38" i="1" l="1"/>
  <c r="H40" i="1" s="1"/>
  <c r="H56" i="1"/>
  <c r="K79" i="1" l="1"/>
  <c r="F209" i="1"/>
  <c r="F210" i="1" s="1"/>
  <c r="F207" i="1" s="1"/>
  <c r="H23" i="1" s="1"/>
  <c r="H81" i="1" l="1"/>
  <c r="H83" i="1" s="1"/>
</calcChain>
</file>

<file path=xl/sharedStrings.xml><?xml version="1.0" encoding="utf-8"?>
<sst xmlns="http://schemas.openxmlformats.org/spreadsheetml/2006/main" count="100" uniqueCount="75">
  <si>
    <t>Indkomstår:</t>
  </si>
  <si>
    <t xml:space="preserve">Hjælpeskema  - Opgørelse af værdien af fri bolig, </t>
  </si>
  <si>
    <t>herunder prævakant- og vakantboliger.</t>
  </si>
  <si>
    <t xml:space="preserve">Værdien består dels af et driftsbidrag og dels af et kapitalafkast.  </t>
  </si>
  <si>
    <t>Evt. møbleringstillæg skal tillægges i opgørelsen - se ovennævnte meddelelse.</t>
  </si>
  <si>
    <t xml:space="preserve">Antal dage </t>
  </si>
  <si>
    <t>Driftsbidrag</t>
  </si>
  <si>
    <t>Kapitalafkast</t>
  </si>
  <si>
    <t>Bad</t>
  </si>
  <si>
    <t>Varme</t>
  </si>
  <si>
    <t>Elektricitet</t>
  </si>
  <si>
    <t>Vand</t>
  </si>
  <si>
    <t>Gas</t>
  </si>
  <si>
    <t>Isolering</t>
  </si>
  <si>
    <t>Fri bolig?</t>
  </si>
  <si>
    <t>Frit logi?</t>
  </si>
  <si>
    <t>Antal dage</t>
  </si>
  <si>
    <t>Antal m2: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</si>
  <si>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</si>
  <si>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</si>
  <si>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</si>
  <si>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</si>
  <si>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</si>
  <si>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</si>
  <si>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</si>
  <si>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</si>
  <si>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</si>
  <si>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</si>
  <si>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</si>
  <si>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</si>
  <si>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</si>
  <si>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</si>
  <si>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</si>
  <si>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Den udfyldte formular kan med fordel vedhæftes selvangivelsen, så den ikke senere skal eftersendes ved en evt. skatterevision</t>
  </si>
  <si>
    <t>Ja</t>
  </si>
  <si>
    <t>Nej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</si>
  <si>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</si>
  <si>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</si>
  <si>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</si>
  <si>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</si>
  <si>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</si>
  <si>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</si>
  <si>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</si>
  <si>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</si>
  <si>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</si>
  <si>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Min</t>
  </si>
  <si>
    <t>Max</t>
  </si>
  <si>
    <t>År</t>
  </si>
  <si>
    <t>Antal dage i året</t>
  </si>
  <si>
    <t>Er der fri rådighed over inventaret?</t>
  </si>
  <si>
    <t>Takst for fri adgang til iventaret</t>
  </si>
  <si>
    <t>Vakant bolig?</t>
  </si>
  <si>
    <t>Beregning af hel eller delvis fri bolig</t>
  </si>
  <si>
    <t>Anskaffelse</t>
  </si>
  <si>
    <t>Anskaffelsessum</t>
  </si>
  <si>
    <t>Anskaffelsessum pr. m2</t>
  </si>
  <si>
    <t>Samlet beløb til beskatning, der skal anføres i rubrik 110 på blanketten A11</t>
  </si>
  <si>
    <t>Sats for frit logi 2024</t>
  </si>
  <si>
    <t>Værdi af fri vakant bolig pr. rum</t>
  </si>
  <si>
    <t>Faktiske forbrug af el, vand og varme skal tillægges, såfremt udgifter til disse afholdes af arbejdsgiver.</t>
  </si>
  <si>
    <t>Meddelsen kan hentes</t>
  </si>
  <si>
    <t xml:space="preserve">Kapitalafkast udgør 1,5 % af ejendommens anskaffelsessum. </t>
  </si>
  <si>
    <t>der stilles til rådighed af det offentlige (begge benævnt som vakant bolig nedenfor)</t>
  </si>
  <si>
    <t>der stilles til rådighed af det offentlige (begge benævnt som vakant bolig, se nedenfor)</t>
  </si>
  <si>
    <t>Beregning af fri vakant- og prævakant bolig med fælles køkken- eller toiletfaciliteter,</t>
  </si>
  <si>
    <t>6. Isolering, jf. meddelelse nr. 142</t>
  </si>
  <si>
    <t>Værdi af frit logi udgør 18.403 kr. pr. år.</t>
  </si>
  <si>
    <t>Skattepligtig værdi af hel eller delvis fri bolig beregnes efter Meddelelse fra Skattestyrelsen nr. 152 af 10. oktober 2023.</t>
  </si>
  <si>
    <t>537 kr. pr. m2 for etageejendomme og rækkehuse m.v.</t>
  </si>
  <si>
    <t>Anskaffelsessum udgør som min. 7.361 kr. pr. m2 og udgør som max. 35.000 kr. pr. m2.</t>
  </si>
  <si>
    <t>For indkomståret 2024 udgør driftsbidraget 484 kr. pr. m2. pr. år for enfamilie- og dobbeltfamiliehuse og</t>
  </si>
  <si>
    <t>Enfamilie- eller dobbeltfamiliehus</t>
  </si>
  <si>
    <t>Etageejendomme og rækkehuse m.v.</t>
  </si>
  <si>
    <t>Fri boligtype:</t>
  </si>
  <si>
    <t>Beregning af fri vakant- og prævakant bolig med selvstændige boliger,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</si>
</sst>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6" fillId="0" borderId="0" xfId="0" applyFont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65" fontId="6" fillId="0" borderId="0" xfId="2" applyNumberFormat="1" applyFont="1" applyFill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13" fillId="0" borderId="0" xfId="0" applyFont="1"/>
    <xf numFmtId="0" fontId="12" fillId="5" borderId="0" xfId="0" applyFont="1" applyFill="1"/>
    <xf numFmtId="0" fontId="5" fillId="5" borderId="0" xfId="0" applyFont="1" applyFill="1"/>
    <xf numFmtId="3" fontId="0" fillId="5" borderId="0" xfId="0" applyNumberFormat="1" applyFill="1" applyAlignment="1" applyProtection="1">
      <alignment horizontal="right"/>
      <protection locked="0"/>
    </xf>
    <xf numFmtId="3" fontId="1" fillId="6" borderId="3" xfId="2" applyNumberFormat="1" applyFont="1" applyFill="1" applyBorder="1" applyProtection="1">
      <protection hidden="1"/>
    </xf>
    <xf numFmtId="0" fontId="1" fillId="6" borderId="0" xfId="0" applyFont="1" applyFill="1"/>
    <xf numFmtId="0" fontId="8" fillId="6" borderId="0" xfId="0" applyFont="1" applyFill="1"/>
    <xf numFmtId="167" fontId="4" fillId="4" borderId="1" xfId="2" applyNumberFormat="1" applyFont="1" applyFill="1" applyBorder="1" applyProtection="1">
      <protection hidden="1"/>
    </xf>
    <xf numFmtId="0" fontId="6" fillId="5" borderId="0" xfId="0" applyFont="1" applyFill="1"/>
    <xf numFmtId="0" fontId="10" fillId="5" borderId="0" xfId="0" applyFont="1" applyFill="1"/>
    <xf numFmtId="10" fontId="6" fillId="5" borderId="0" xfId="0" applyNumberFormat="1" applyFont="1" applyFill="1"/>
    <xf numFmtId="43" fontId="6" fillId="5" borderId="0" xfId="2" applyFont="1" applyFill="1"/>
    <xf numFmtId="165" fontId="6" fillId="5" borderId="0" xfId="2" applyNumberFormat="1" applyFont="1" applyFill="1"/>
    <xf numFmtId="166" fontId="6" fillId="5" borderId="0" xfId="2" applyNumberFormat="1" applyFont="1" applyFill="1"/>
    <xf numFmtId="9" fontId="6" fillId="5" borderId="0" xfId="2" applyNumberFormat="1" applyFont="1" applyFill="1"/>
    <xf numFmtId="4" fontId="6" fillId="5" borderId="0" xfId="0" applyNumberFormat="1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right"/>
    </xf>
    <xf numFmtId="3" fontId="6" fillId="5" borderId="0" xfId="0" applyNumberFormat="1" applyFont="1" applyFill="1"/>
    <xf numFmtId="0" fontId="0" fillId="5" borderId="0" xfId="0" applyFill="1"/>
    <xf numFmtId="0" fontId="14" fillId="0" borderId="0" xfId="0" applyFont="1"/>
    <xf numFmtId="165" fontId="6" fillId="5" borderId="0" xfId="0" applyNumberFormat="1" applyFont="1" applyFill="1"/>
    <xf numFmtId="0" fontId="9" fillId="5" borderId="0" xfId="0" applyFont="1" applyFill="1"/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/>
    <xf numFmtId="0" fontId="0" fillId="5" borderId="0" xfId="0" applyFont="1" applyFill="1"/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9"/>
  <sheetViews>
    <sheetView showGridLines="0" tabSelected="1" zoomScaleNormal="100" workbookViewId="0">
      <selection activeCell="B23" sqref="B23"/>
    </sheetView>
  </sheetViews>
  <sheetFormatPr defaultRowHeight="15" x14ac:dyDescent="0.25"/>
  <cols>
    <col min="1" max="1" width="13.4257812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4.85546875" customWidth="1"/>
    <col min="9" max="9" width="9.140625" style="2"/>
    <col min="10" max="10" width="13.5703125" style="2" bestFit="1" customWidth="1"/>
    <col min="11" max="11" width="13.85546875" style="2" customWidth="1"/>
    <col min="12" max="17" width="9.140625" style="2"/>
  </cols>
  <sheetData>
    <row r="1" spans="1:26" ht="18.75" x14ac:dyDescent="0.3">
      <c r="A1" s="55" t="s">
        <v>1</v>
      </c>
      <c r="B1" s="55"/>
      <c r="C1" s="55"/>
      <c r="D1" s="55"/>
      <c r="E1" s="55"/>
      <c r="F1" s="55"/>
      <c r="G1" s="55"/>
      <c r="H1" s="55"/>
      <c r="I1" s="23"/>
      <c r="J1" s="23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55" t="s">
        <v>2</v>
      </c>
      <c r="B2" s="55"/>
      <c r="C2" s="55"/>
      <c r="D2" s="55"/>
      <c r="E2" s="55"/>
      <c r="F2" s="55"/>
      <c r="G2" s="55"/>
      <c r="H2" s="55"/>
      <c r="I2" s="23"/>
      <c r="J2" s="23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" t="s">
        <v>0</v>
      </c>
      <c r="B3" s="1">
        <v>2024</v>
      </c>
      <c r="R3" s="2"/>
      <c r="S3" s="2"/>
      <c r="T3" s="2"/>
      <c r="U3" s="2"/>
      <c r="V3" s="2"/>
      <c r="W3" s="2"/>
      <c r="X3" s="2"/>
      <c r="Y3" s="2"/>
      <c r="Z3" s="2"/>
    </row>
    <row r="4" spans="1:26" ht="8.1" customHeight="1" x14ac:dyDescent="0.25"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0" t="s">
        <v>67</v>
      </c>
      <c r="B5" s="50"/>
      <c r="C5" s="50"/>
      <c r="D5" s="50"/>
      <c r="E5" s="50"/>
      <c r="F5" s="50"/>
      <c r="G5" s="50"/>
      <c r="H5" s="50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0" t="s">
        <v>60</v>
      </c>
      <c r="B6" s="50"/>
      <c r="C6" s="50"/>
      <c r="D6" s="50"/>
      <c r="E6" s="10" t="s">
        <v>40</v>
      </c>
      <c r="J6" s="20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50" t="s">
        <v>3</v>
      </c>
      <c r="B7" s="50"/>
      <c r="C7" s="50"/>
      <c r="D7" s="50"/>
      <c r="E7" s="50"/>
      <c r="F7" s="50"/>
      <c r="J7" s="20"/>
      <c r="R7" s="2"/>
      <c r="S7" s="2"/>
      <c r="T7" s="2"/>
      <c r="U7" s="2"/>
      <c r="V7" s="2"/>
      <c r="W7" s="2"/>
      <c r="X7" s="2"/>
      <c r="Y7" s="2"/>
      <c r="Z7" s="2"/>
    </row>
    <row r="8" spans="1:26" ht="8.1" customHeight="1" x14ac:dyDescent="0.25">
      <c r="J8" s="20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50" t="s">
        <v>70</v>
      </c>
      <c r="B9" s="50"/>
      <c r="C9" s="50"/>
      <c r="D9" s="50"/>
      <c r="E9" s="50"/>
      <c r="F9" s="50"/>
      <c r="G9" s="50"/>
      <c r="H9" s="50"/>
      <c r="J9" s="20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50" t="s">
        <v>68</v>
      </c>
      <c r="B10" s="50"/>
      <c r="C10" s="50"/>
      <c r="D10" s="50"/>
      <c r="E10" s="50"/>
      <c r="F10" s="50"/>
      <c r="G10" s="50"/>
      <c r="H10" s="50"/>
      <c r="J10" s="20"/>
      <c r="R10" s="2"/>
      <c r="S10" s="2"/>
      <c r="T10" s="2"/>
      <c r="U10" s="2"/>
      <c r="V10" s="2"/>
      <c r="W10" s="2"/>
      <c r="X10" s="2"/>
      <c r="Y10" s="2"/>
      <c r="Z10" s="2"/>
    </row>
    <row r="11" spans="1:26" ht="8.1" customHeight="1" x14ac:dyDescent="0.25"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50" t="s">
        <v>61</v>
      </c>
      <c r="B12" s="50"/>
      <c r="C12" s="50"/>
      <c r="D12" s="50"/>
      <c r="E12" s="50"/>
      <c r="F12" s="50"/>
      <c r="G12" s="50"/>
      <c r="H12" s="50"/>
      <c r="J12" s="20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6" t="s">
        <v>69</v>
      </c>
      <c r="B13" s="56"/>
      <c r="C13" s="56"/>
      <c r="D13" s="56"/>
      <c r="E13" s="56"/>
      <c r="R13" s="2"/>
      <c r="S13" s="2"/>
      <c r="T13" s="2"/>
      <c r="U13" s="2"/>
      <c r="V13" s="2"/>
      <c r="W13" s="2"/>
      <c r="X13" s="2"/>
      <c r="Y13" s="2"/>
      <c r="Z13" s="2"/>
    </row>
    <row r="14" spans="1:26" ht="8.1" customHeight="1" x14ac:dyDescent="0.25"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50" t="s">
        <v>59</v>
      </c>
      <c r="B15" s="50"/>
      <c r="C15" s="50"/>
      <c r="D15" s="50"/>
      <c r="E15" s="50"/>
      <c r="F15" s="50"/>
      <c r="G15" s="50"/>
      <c r="H15" s="50"/>
      <c r="J15" s="20"/>
      <c r="R15" s="2"/>
      <c r="S15" s="2"/>
      <c r="T15" s="2"/>
      <c r="U15" s="2"/>
      <c r="V15" s="2"/>
      <c r="W15" s="2"/>
      <c r="X15" s="2"/>
      <c r="Y15" s="2"/>
      <c r="Z15" s="2"/>
    </row>
    <row r="16" spans="1:26" ht="8.1" customHeight="1" x14ac:dyDescent="0.25">
      <c r="J16" s="20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50" t="s">
        <v>4</v>
      </c>
      <c r="B17" s="50"/>
      <c r="C17" s="50"/>
      <c r="D17" s="50"/>
      <c r="E17" s="50"/>
      <c r="F17" s="50"/>
      <c r="R17" s="2"/>
      <c r="S17" s="2"/>
      <c r="T17" s="2"/>
      <c r="U17" s="2"/>
      <c r="V17" s="2"/>
      <c r="W17" s="2"/>
      <c r="X17" s="2"/>
      <c r="Y17" s="2"/>
      <c r="Z17" s="2"/>
    </row>
    <row r="18" spans="1:26" ht="8.1" customHeight="1" x14ac:dyDescent="0.25">
      <c r="A18" s="6"/>
      <c r="B18" s="6"/>
      <c r="C18" s="6"/>
      <c r="D18" s="6"/>
      <c r="E18" s="6"/>
      <c r="F18" s="6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6" t="s">
        <v>66</v>
      </c>
      <c r="B19" s="6"/>
      <c r="C19" s="6"/>
      <c r="D19" s="6"/>
      <c r="E19" s="6"/>
      <c r="F19" s="6"/>
      <c r="R19" s="2"/>
      <c r="S19" s="2"/>
      <c r="T19" s="2"/>
      <c r="U19" s="2"/>
      <c r="V19" s="2"/>
      <c r="W19" s="2"/>
      <c r="X19" s="2"/>
      <c r="Y19" s="2"/>
      <c r="Z19" s="2"/>
    </row>
    <row r="20" spans="1:26" ht="8.1" customHeight="1" x14ac:dyDescent="0.25">
      <c r="R20" s="2"/>
      <c r="S20" s="2"/>
      <c r="T20" s="2"/>
      <c r="U20" s="2"/>
      <c r="V20" s="2"/>
      <c r="W20" s="2"/>
      <c r="X20" s="2"/>
      <c r="Y20" s="2"/>
      <c r="Z20" s="2"/>
    </row>
    <row r="21" spans="1:26" ht="15.75" x14ac:dyDescent="0.25">
      <c r="A21" s="54" t="s">
        <v>27</v>
      </c>
      <c r="B21" s="54"/>
      <c r="C21" s="54"/>
      <c r="D21" s="54"/>
      <c r="E21" s="54"/>
      <c r="F21" s="54"/>
      <c r="G21" s="54"/>
      <c r="H21" s="26"/>
      <c r="R21" s="2"/>
      <c r="S21" s="2"/>
      <c r="T21" s="2"/>
      <c r="U21" s="2"/>
      <c r="V21" s="2"/>
      <c r="W21" s="2"/>
      <c r="X21" s="2"/>
      <c r="Y21" s="2"/>
      <c r="Z21" s="2"/>
    </row>
    <row r="22" spans="1:26" ht="5.25" customHeight="1" x14ac:dyDescent="0.25"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t="s">
        <v>15</v>
      </c>
      <c r="B23" s="4"/>
      <c r="E23" t="s">
        <v>5</v>
      </c>
      <c r="F23" s="4"/>
      <c r="H23" s="17">
        <f>IF(B23=F204,0,F23*F207)</f>
        <v>0</v>
      </c>
      <c r="J23" s="20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t="s">
        <v>43</v>
      </c>
      <c r="G24" s="12" t="s">
        <v>44</v>
      </c>
      <c r="H24" s="18"/>
      <c r="R24" s="2"/>
      <c r="S24" s="2"/>
      <c r="T24" s="2"/>
      <c r="U24" s="2"/>
      <c r="V24" s="2"/>
      <c r="W24" s="2"/>
      <c r="X24" s="2"/>
      <c r="Y24" s="2"/>
      <c r="Z24" s="2"/>
    </row>
    <row r="25" spans="1:26" ht="8.1" customHeight="1" x14ac:dyDescent="0.25">
      <c r="G25" s="12"/>
      <c r="H25" s="27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x14ac:dyDescent="0.25">
      <c r="A26" s="54" t="s">
        <v>74</v>
      </c>
      <c r="B26" s="54"/>
      <c r="C26" s="54"/>
      <c r="D26" s="54"/>
      <c r="E26" s="54"/>
      <c r="F26" s="54"/>
      <c r="G26" s="54"/>
      <c r="H26" s="26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x14ac:dyDescent="0.25">
      <c r="A27" s="54" t="s">
        <v>62</v>
      </c>
      <c r="B27" s="54"/>
      <c r="C27" s="54"/>
      <c r="D27" s="54"/>
      <c r="E27" s="54"/>
      <c r="F27" s="54"/>
      <c r="G27" s="54"/>
      <c r="H27" s="26"/>
      <c r="I27" s="44"/>
      <c r="R27" s="2"/>
      <c r="S27" s="2"/>
      <c r="T27" s="2"/>
      <c r="U27" s="2"/>
      <c r="V27" s="2"/>
      <c r="W27" s="2"/>
      <c r="X27" s="2"/>
      <c r="Y27" s="2"/>
      <c r="Z27" s="2"/>
    </row>
    <row r="28" spans="1:26" ht="6" customHeight="1" x14ac:dyDescent="0.25">
      <c r="G28" s="12"/>
      <c r="H28" s="14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t="s">
        <v>51</v>
      </c>
      <c r="B29" s="15"/>
      <c r="E29" t="s">
        <v>16</v>
      </c>
      <c r="F29" s="15"/>
      <c r="G29" s="12"/>
      <c r="H29" s="14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E30" t="s">
        <v>24</v>
      </c>
      <c r="F30" s="15"/>
      <c r="G30" s="12"/>
      <c r="H30" s="14"/>
      <c r="K30" s="2">
        <f>IF(B29=F204,0,IF(F29&gt;360,360/30,(F29/30))*IF(F30&lt;1,0,VLOOKUP(F30,A211:B225,2)))</f>
        <v>0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8.1" customHeight="1" x14ac:dyDescent="0.25">
      <c r="F31" s="12"/>
      <c r="G31" s="14"/>
      <c r="H31" s="14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t="s">
        <v>43</v>
      </c>
      <c r="G32" s="12" t="s">
        <v>44</v>
      </c>
      <c r="H32" s="13"/>
      <c r="R32" s="2"/>
      <c r="S32" s="2"/>
      <c r="T32" s="2"/>
      <c r="U32" s="2"/>
      <c r="V32" s="2"/>
      <c r="W32" s="2"/>
      <c r="X32" s="2"/>
      <c r="Y32" s="2"/>
      <c r="Z32" s="2"/>
    </row>
    <row r="33" spans="1:26" ht="8.1" customHeight="1" x14ac:dyDescent="0.25">
      <c r="F33" s="12"/>
      <c r="G33" s="14"/>
      <c r="H33" s="14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50" t="s">
        <v>25</v>
      </c>
      <c r="B34" s="50"/>
      <c r="C34" s="50"/>
      <c r="D34" s="4"/>
      <c r="E34" t="s">
        <v>26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7.5" customHeight="1" x14ac:dyDescent="0.25"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50" t="s">
        <v>29</v>
      </c>
      <c r="B36" s="50"/>
      <c r="C36" s="51"/>
      <c r="D36" s="8"/>
      <c r="E36" s="6" t="s">
        <v>30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7.5" customHeight="1" x14ac:dyDescent="0.25"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50" t="s">
        <v>31</v>
      </c>
      <c r="B38" s="50"/>
      <c r="C38" s="51"/>
      <c r="D38" s="22"/>
      <c r="E38" s="6" t="s">
        <v>30</v>
      </c>
      <c r="H38" s="16">
        <f>IF(IF(D34=F204,0,IF(D36&lt;0,0,D36)-IF(D38&lt;0,0,D38))&lt;0,0,IF(D34=F204,0,IF(D36&lt;0,0,D36)-IF(D38&lt;0,0,D38)))</f>
        <v>0</v>
      </c>
      <c r="R38" s="2"/>
      <c r="S38" s="2"/>
      <c r="T38" s="2"/>
      <c r="U38" s="2"/>
      <c r="V38" s="2"/>
      <c r="W38" s="2"/>
      <c r="X38" s="2"/>
      <c r="Y38" s="2"/>
      <c r="Z38" s="2"/>
    </row>
    <row r="39" spans="1:26" ht="8.1" customHeight="1" x14ac:dyDescent="0.25">
      <c r="F39" s="12"/>
      <c r="G39" s="14"/>
      <c r="H39" s="14"/>
      <c r="R39" s="2"/>
      <c r="S39" s="2"/>
      <c r="T39" s="2"/>
      <c r="U39" s="2"/>
      <c r="V39" s="2"/>
      <c r="W39" s="2"/>
      <c r="X39" s="2"/>
      <c r="Y39" s="2"/>
      <c r="Z39" s="2"/>
    </row>
    <row r="40" spans="1:26" ht="16.5" thickBot="1" x14ac:dyDescent="0.3">
      <c r="A40" s="53" t="s">
        <v>56</v>
      </c>
      <c r="B40" s="53"/>
      <c r="C40" s="53"/>
      <c r="D40" s="53"/>
      <c r="E40" s="53"/>
      <c r="F40" s="53"/>
      <c r="G40" s="53"/>
      <c r="H40" s="28">
        <f>IF(B29=F204,0,IF(IF(K30&lt;0,0,K30)+IF(H38&lt;0,0,H38)-IF(H32&lt;0,0,H32)&lt;0,0,IF(K30&lt;0,0,K30)+IF(H38&lt;0,0,H38)-IF(H32&lt;0,0,H32)))</f>
        <v>0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ht="8.1" customHeight="1" thickTop="1" x14ac:dyDescent="0.25">
      <c r="G41" s="12"/>
      <c r="H41" s="14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x14ac:dyDescent="0.25">
      <c r="A42" s="54" t="s">
        <v>64</v>
      </c>
      <c r="B42" s="54"/>
      <c r="C42" s="54"/>
      <c r="D42" s="54"/>
      <c r="E42" s="54"/>
      <c r="F42" s="54"/>
      <c r="G42" s="54"/>
      <c r="H42" s="25"/>
      <c r="I42" s="24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x14ac:dyDescent="0.25">
      <c r="A43" s="54" t="s">
        <v>63</v>
      </c>
      <c r="B43" s="54"/>
      <c r="C43" s="54"/>
      <c r="D43" s="54"/>
      <c r="E43" s="54"/>
      <c r="F43" s="54"/>
      <c r="G43" s="54"/>
      <c r="H43" s="25"/>
      <c r="I43" s="24"/>
      <c r="R43" s="2"/>
      <c r="S43" s="2"/>
      <c r="T43" s="2"/>
      <c r="U43" s="2"/>
      <c r="V43" s="2"/>
      <c r="W43" s="2"/>
      <c r="X43" s="2"/>
      <c r="Y43" s="2"/>
      <c r="Z43" s="2"/>
    </row>
    <row r="44" spans="1:26" ht="6" customHeight="1" x14ac:dyDescent="0.25">
      <c r="G44" s="12"/>
      <c r="H44" s="14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t="s">
        <v>51</v>
      </c>
      <c r="B45" s="15"/>
      <c r="E45" t="s">
        <v>16</v>
      </c>
      <c r="F45" s="15"/>
      <c r="G45" s="12"/>
      <c r="H45" s="14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E46" t="s">
        <v>24</v>
      </c>
      <c r="F46" s="15"/>
      <c r="G46" s="12"/>
      <c r="H46" s="14"/>
      <c r="K46" s="2">
        <f>IF(B45=F204,0,IF(F45&gt;360,360/30,(F45/30))*F46*F214)</f>
        <v>0</v>
      </c>
      <c r="R46" s="2"/>
      <c r="S46" s="2"/>
      <c r="T46" s="2"/>
      <c r="U46" s="2"/>
      <c r="V46" s="2"/>
      <c r="W46" s="2"/>
      <c r="X46" s="2"/>
      <c r="Y46" s="2"/>
      <c r="Z46" s="2"/>
    </row>
    <row r="47" spans="1:26" ht="8.1" customHeight="1" x14ac:dyDescent="0.25">
      <c r="G47" s="12"/>
      <c r="H47" s="14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t="s">
        <v>43</v>
      </c>
      <c r="G48" s="12" t="s">
        <v>44</v>
      </c>
      <c r="H48" s="13"/>
      <c r="R48" s="2"/>
      <c r="S48" s="2"/>
      <c r="T48" s="2"/>
      <c r="U48" s="2"/>
      <c r="V48" s="2"/>
      <c r="W48" s="2"/>
      <c r="X48" s="2"/>
      <c r="Y48" s="2"/>
      <c r="Z48" s="2"/>
    </row>
    <row r="49" spans="1:26" ht="8.1" customHeight="1" x14ac:dyDescent="0.25">
      <c r="G49" s="12"/>
      <c r="H49" s="14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50" t="s">
        <v>25</v>
      </c>
      <c r="B50" s="50"/>
      <c r="C50" s="50"/>
      <c r="D50" s="4"/>
      <c r="E50" t="s">
        <v>26</v>
      </c>
      <c r="R50" s="2"/>
      <c r="S50" s="2"/>
      <c r="T50" s="2"/>
      <c r="U50" s="2"/>
      <c r="V50" s="2"/>
      <c r="W50" s="2"/>
      <c r="X50" s="2"/>
      <c r="Y50" s="2"/>
      <c r="Z50" s="2"/>
    </row>
    <row r="51" spans="1:26" ht="7.5" customHeight="1" x14ac:dyDescent="0.25"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50" t="s">
        <v>29</v>
      </c>
      <c r="B52" s="50"/>
      <c r="C52" s="51"/>
      <c r="D52" s="8"/>
      <c r="E52" s="6" t="s">
        <v>30</v>
      </c>
      <c r="R52" s="2"/>
      <c r="S52" s="2"/>
      <c r="T52" s="2"/>
      <c r="U52" s="2"/>
      <c r="V52" s="2"/>
      <c r="W52" s="2"/>
      <c r="X52" s="2"/>
      <c r="Y52" s="2"/>
      <c r="Z52" s="2"/>
    </row>
    <row r="53" spans="1:26" ht="7.5" customHeight="1" x14ac:dyDescent="0.25"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50" t="s">
        <v>31</v>
      </c>
      <c r="B54" s="50"/>
      <c r="C54" s="51"/>
      <c r="D54" s="22"/>
      <c r="E54" s="6" t="s">
        <v>30</v>
      </c>
      <c r="H54" s="31">
        <f>IF(IF(D50=F204,0,IF(D52&lt;0,0,D52)-IF(D54&lt;0,0,D54))&lt;0,0,IF(D50=F204,0,IF(D52&lt;0,0,D52)-IF(D54&lt;0,0,D54)))</f>
        <v>0</v>
      </c>
      <c r="R54" s="2"/>
      <c r="S54" s="2"/>
      <c r="T54" s="2"/>
      <c r="U54" s="2"/>
      <c r="V54" s="2"/>
      <c r="W54" s="2"/>
      <c r="X54" s="2"/>
      <c r="Y54" s="2"/>
      <c r="Z54" s="2"/>
    </row>
    <row r="55" spans="1:26" ht="8.1" customHeight="1" x14ac:dyDescent="0.25">
      <c r="F55" s="12"/>
      <c r="G55" s="14"/>
      <c r="H55" s="14"/>
      <c r="R55" s="2"/>
      <c r="S55" s="2"/>
      <c r="T55" s="2"/>
      <c r="U55" s="2"/>
      <c r="V55" s="2"/>
      <c r="W55" s="2"/>
      <c r="X55" s="2"/>
      <c r="Y55" s="2"/>
      <c r="Z55" s="2"/>
    </row>
    <row r="56" spans="1:26" ht="16.5" thickBot="1" x14ac:dyDescent="0.3">
      <c r="A56" s="29" t="s">
        <v>56</v>
      </c>
      <c r="B56" s="30"/>
      <c r="C56" s="30"/>
      <c r="D56" s="30"/>
      <c r="E56" s="30"/>
      <c r="F56" s="30"/>
      <c r="G56" s="30"/>
      <c r="H56" s="28">
        <f>IF(B45=F204,0,IF(IF(K46&lt;0,0,K46)+IF(H54&lt;0,0,H54)-IF(H48&lt;0,0,H48)&lt;0,0,IF(K46&lt;0,0,K46)+IF(H54&lt;0,0,H54)-IF(H48&lt;0,0,H48)))</f>
        <v>0</v>
      </c>
      <c r="R56" s="2"/>
      <c r="S56" s="2"/>
      <c r="T56" s="2"/>
      <c r="U56" s="2"/>
      <c r="V56" s="2"/>
      <c r="W56" s="2"/>
      <c r="X56" s="2"/>
      <c r="Y56" s="2"/>
      <c r="Z56" s="2"/>
    </row>
    <row r="57" spans="1:26" ht="8.1" customHeight="1" thickTop="1" x14ac:dyDescent="0.25">
      <c r="G57" s="12"/>
      <c r="H57" s="14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x14ac:dyDescent="0.25">
      <c r="A58" s="54" t="s">
        <v>52</v>
      </c>
      <c r="B58" s="54"/>
      <c r="C58" s="54"/>
      <c r="D58" s="54"/>
      <c r="E58" s="54"/>
      <c r="F58" s="54"/>
      <c r="G58" s="54"/>
      <c r="H58" s="54"/>
      <c r="R58" s="2"/>
      <c r="S58" s="2"/>
      <c r="T58" s="2"/>
      <c r="U58" s="2"/>
      <c r="V58" s="2"/>
      <c r="W58" s="2"/>
      <c r="X58" s="2"/>
      <c r="Y58" s="2"/>
      <c r="Z58" s="2"/>
    </row>
    <row r="59" spans="1:26" ht="5.25" customHeight="1" x14ac:dyDescent="0.25"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t="s">
        <v>14</v>
      </c>
      <c r="B60" s="4"/>
      <c r="E60" t="s">
        <v>16</v>
      </c>
      <c r="F60" s="4"/>
      <c r="R60" s="2"/>
      <c r="S60" s="2"/>
      <c r="T60" s="2"/>
      <c r="U60" s="2"/>
      <c r="V60" s="2"/>
      <c r="W60" s="2"/>
      <c r="X60" s="2"/>
      <c r="Y60" s="2"/>
      <c r="Z60" s="2"/>
    </row>
    <row r="61" spans="1:26" ht="6" customHeight="1" x14ac:dyDescent="0.25"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5">
      <c r="A62" s="50" t="s">
        <v>32</v>
      </c>
      <c r="B62" s="50"/>
      <c r="C62" s="50"/>
      <c r="D62" s="50"/>
      <c r="E62" s="51"/>
      <c r="F62" s="7"/>
      <c r="G62" t="s">
        <v>30</v>
      </c>
      <c r="R62" s="2"/>
      <c r="S62" s="2"/>
      <c r="T62" s="2"/>
      <c r="U62" s="2"/>
      <c r="V62" s="2"/>
      <c r="W62" s="2"/>
      <c r="X62" s="2"/>
      <c r="Y62" s="2"/>
      <c r="Z62" s="2"/>
    </row>
    <row r="63" spans="1:26" ht="6" customHeight="1" x14ac:dyDescent="0.25"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50" t="s">
        <v>73</v>
      </c>
      <c r="B64" s="50"/>
      <c r="C64" s="50"/>
      <c r="E64" s="3"/>
      <c r="R64" s="2"/>
      <c r="S64" s="2"/>
      <c r="T64" s="2"/>
      <c r="U64" s="2"/>
      <c r="V64" s="2"/>
      <c r="W64" s="2"/>
      <c r="X64" s="2"/>
      <c r="Y64" s="2"/>
      <c r="Z64" s="2"/>
    </row>
    <row r="65" spans="1:26" ht="8.1" customHeight="1" x14ac:dyDescent="0.25"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t="s">
        <v>17</v>
      </c>
      <c r="B66" s="4"/>
      <c r="E66" t="s">
        <v>55</v>
      </c>
      <c r="F66" s="21"/>
      <c r="R66" s="2"/>
      <c r="S66" s="2"/>
      <c r="T66" s="2"/>
      <c r="U66" s="2"/>
      <c r="V66" s="2"/>
      <c r="W66" s="2"/>
      <c r="X66" s="2"/>
      <c r="Y66" s="2"/>
      <c r="Z66" s="2"/>
    </row>
    <row r="67" spans="1:26" ht="8.25" customHeight="1" x14ac:dyDescent="0.25"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50" t="s">
        <v>18</v>
      </c>
      <c r="B68" s="50"/>
      <c r="C68" s="50"/>
      <c r="E68" t="s">
        <v>19</v>
      </c>
      <c r="F68" s="4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E69" t="s">
        <v>20</v>
      </c>
      <c r="F69" s="4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E70" t="s">
        <v>21</v>
      </c>
      <c r="F70" s="4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E71" t="s">
        <v>22</v>
      </c>
      <c r="F71" s="4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E72" t="s">
        <v>23</v>
      </c>
      <c r="F72" s="4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E73" t="s">
        <v>65</v>
      </c>
      <c r="F73" s="4"/>
      <c r="R73" s="2"/>
      <c r="S73" s="2"/>
      <c r="T73" s="2"/>
      <c r="U73" s="2"/>
      <c r="V73" s="2"/>
      <c r="W73" s="2"/>
      <c r="X73" s="2"/>
      <c r="Y73" s="2"/>
      <c r="Z73" s="2"/>
    </row>
    <row r="74" spans="1:26" ht="7.5" customHeight="1" x14ac:dyDescent="0.25"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E75" t="s">
        <v>49</v>
      </c>
      <c r="F75" s="4"/>
      <c r="R75" s="2"/>
      <c r="S75" s="2"/>
      <c r="T75" s="2"/>
      <c r="U75" s="2"/>
      <c r="V75" s="2"/>
      <c r="W75" s="2"/>
      <c r="X75" s="2"/>
      <c r="Y75" s="2"/>
      <c r="Z75" s="2"/>
    </row>
    <row r="76" spans="1:26" ht="6.75" customHeight="1" x14ac:dyDescent="0.25"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50" t="s">
        <v>25</v>
      </c>
      <c r="B77" s="50"/>
      <c r="C77" s="50"/>
      <c r="D77" s="4"/>
      <c r="E77" t="s">
        <v>26</v>
      </c>
      <c r="R77" s="2"/>
      <c r="S77" s="2"/>
      <c r="T77" s="2"/>
      <c r="U77" s="2"/>
      <c r="V77" s="2"/>
      <c r="W77" s="2"/>
      <c r="X77" s="2"/>
      <c r="Y77" s="2"/>
      <c r="Z77" s="2"/>
    </row>
    <row r="78" spans="1:26" ht="7.5" customHeight="1" x14ac:dyDescent="0.25"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50" t="s">
        <v>29</v>
      </c>
      <c r="B79" s="50"/>
      <c r="C79" s="51"/>
      <c r="D79" s="8"/>
      <c r="E79" s="6" t="s">
        <v>30</v>
      </c>
      <c r="J79" s="2">
        <f>IF(F60&lt;1,0,IF(B60=F204,0,((1/F210*IF(F60="",F210,F60))*IF(B60=F204,0,(IF(E64=C200,B66*C201,B66*B201))+(IF(F66="",(E218*B66),IF(F66&lt;=D218,((D218+(IF(F66&lt;D218,-(IF(F68=F203,1000)+IF(F69=F203,1000)+IF(F70=F203,1000)+IF(F71=F203,1000)+IF(F72=F203,1000)+IF(F73=F203,1000)))))*B66),IF(F66&lt;=E218,(F66*B66),IF(F66&gt;E218,(E218*B66)))))*E201)))+IF(D77=F203,D79,0)-IF(D77=F203,(IF(D81&lt;1,0,IF(D81&gt;D79,D79,D81))),0)-F62))</f>
        <v>0</v>
      </c>
      <c r="K79" s="2">
        <f>IF(J79&lt;1,0,IF(F75=F203,J79*(1+F212),J79))</f>
        <v>0</v>
      </c>
      <c r="R79" s="2"/>
      <c r="S79" s="2"/>
      <c r="T79" s="2"/>
      <c r="U79" s="2"/>
      <c r="V79" s="2"/>
      <c r="W79" s="2"/>
      <c r="X79" s="2"/>
      <c r="Y79" s="2"/>
      <c r="Z79" s="2"/>
    </row>
    <row r="80" spans="1:26" ht="5.25" customHeight="1" x14ac:dyDescent="0.25"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50" t="s">
        <v>31</v>
      </c>
      <c r="B81" s="50"/>
      <c r="C81" s="51"/>
      <c r="D81" s="22"/>
      <c r="E81" s="6" t="s">
        <v>30</v>
      </c>
      <c r="H81" s="31">
        <f>IF(K79&lt;1,0,K79)</f>
        <v>0</v>
      </c>
      <c r="R81" s="2"/>
      <c r="S81" s="2"/>
      <c r="T81" s="2"/>
      <c r="U81" s="2"/>
      <c r="V81" s="2"/>
      <c r="W81" s="2"/>
      <c r="X81" s="2"/>
      <c r="Y81" s="2"/>
      <c r="Z81" s="2"/>
    </row>
    <row r="82" spans="1:26" ht="8.1" customHeight="1" x14ac:dyDescent="0.25">
      <c r="R82" s="2"/>
      <c r="S82" s="2"/>
      <c r="T82" s="2"/>
      <c r="U82" s="2"/>
      <c r="V82" s="2"/>
      <c r="W82" s="2"/>
      <c r="X82" s="2"/>
      <c r="Y82" s="2"/>
      <c r="Z82" s="2"/>
    </row>
    <row r="83" spans="1:26" s="5" customFormat="1" ht="16.5" thickBot="1" x14ac:dyDescent="0.3">
      <c r="A83" s="53" t="s">
        <v>56</v>
      </c>
      <c r="B83" s="53"/>
      <c r="C83" s="53"/>
      <c r="D83" s="53"/>
      <c r="E83" s="53"/>
      <c r="F83" s="53"/>
      <c r="G83" s="53"/>
      <c r="H83" s="28">
        <f>IF(IF(B23=F203,(H23-H24),0)+IF(B29=F203,H40,0)+IF(B45=F203,H56,0)+IF(B60=F203,H81,0)&gt;0,IF(B23=F203,(H23-H24),0)+IF(B29=F203,H40,0)+IF(B45=F203,H56,0)+IF(B60=F203,H81,0),0)</f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8.1" customHeight="1" thickTop="1" x14ac:dyDescent="0.25"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52" t="s">
        <v>33</v>
      </c>
      <c r="B85" s="52"/>
      <c r="C85" s="52"/>
      <c r="D85" s="52"/>
      <c r="E85" s="52"/>
      <c r="F85" s="52"/>
      <c r="G85" s="52"/>
      <c r="H85" s="52"/>
      <c r="R85" s="2"/>
      <c r="S85" s="2"/>
      <c r="T85" s="2"/>
      <c r="U85" s="2"/>
      <c r="V85" s="2"/>
      <c r="W85" s="2"/>
      <c r="X85" s="2"/>
      <c r="Y85" s="2"/>
      <c r="Z85" s="2"/>
    </row>
    <row r="86" spans="1:26" ht="8.1" customHeight="1" x14ac:dyDescent="0.25"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t="s">
        <v>36</v>
      </c>
      <c r="B87" s="47"/>
      <c r="C87" s="48"/>
      <c r="D87" s="48"/>
      <c r="E87" s="49"/>
      <c r="R87" s="2"/>
      <c r="S87" s="2"/>
      <c r="T87" s="2"/>
      <c r="U87" s="2"/>
      <c r="V87" s="2"/>
      <c r="W87" s="2"/>
      <c r="X87" s="2"/>
      <c r="Y87" s="2"/>
      <c r="Z87" s="2"/>
    </row>
    <row r="88" spans="1:26" ht="8.1" customHeight="1" x14ac:dyDescent="0.25"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t="s">
        <v>37</v>
      </c>
      <c r="B89" s="47"/>
      <c r="C89" s="48"/>
      <c r="D89" s="48"/>
      <c r="E89" s="49"/>
      <c r="R89" s="2"/>
      <c r="S89" s="2"/>
      <c r="T89" s="2"/>
      <c r="U89" s="2"/>
      <c r="V89" s="2"/>
      <c r="W89" s="2"/>
      <c r="X89" s="2"/>
      <c r="Y89" s="2"/>
      <c r="Z89" s="2"/>
    </row>
    <row r="90" spans="1:26" ht="8.1" customHeight="1" x14ac:dyDescent="0.25"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t="s">
        <v>38</v>
      </c>
      <c r="B91" s="47"/>
      <c r="C91" s="48"/>
      <c r="D91" s="48"/>
      <c r="E91" s="49"/>
      <c r="R91" s="2"/>
      <c r="S91" s="2"/>
      <c r="T91" s="2"/>
      <c r="U91" s="2"/>
      <c r="V91" s="2"/>
      <c r="W91" s="2"/>
      <c r="X91" s="2"/>
      <c r="Y91" s="2"/>
      <c r="Z91" s="2"/>
    </row>
    <row r="92" spans="1:26" ht="8.1" customHeight="1" x14ac:dyDescent="0.25"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t="s">
        <v>39</v>
      </c>
      <c r="B93" s="9"/>
      <c r="R93" s="2"/>
      <c r="S93" s="2"/>
      <c r="T93" s="2"/>
      <c r="U93" s="2"/>
      <c r="V93" s="2"/>
      <c r="W93" s="2"/>
      <c r="X93" s="2"/>
      <c r="Y93" s="2"/>
      <c r="Z93" s="2"/>
    </row>
    <row r="94" spans="1:26" ht="8.1" customHeight="1" x14ac:dyDescent="0.25"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t="s">
        <v>41</v>
      </c>
      <c r="B95" s="9"/>
      <c r="C95" s="11" t="s">
        <v>42</v>
      </c>
      <c r="D95" s="47"/>
      <c r="E95" s="49"/>
      <c r="R95" s="2"/>
      <c r="S95" s="2"/>
      <c r="T95" s="2"/>
      <c r="U95" s="2"/>
      <c r="V95" s="2"/>
      <c r="W95" s="2"/>
      <c r="X95" s="2"/>
      <c r="Y95" s="2"/>
      <c r="Z95" s="2"/>
    </row>
    <row r="96" spans="1:26" s="2" customFormat="1" x14ac:dyDescent="0.25">
      <c r="A96" s="14"/>
      <c r="B96" s="14"/>
      <c r="C96" s="14"/>
      <c r="D96" s="14"/>
      <c r="E96" s="14"/>
      <c r="F96" s="14"/>
      <c r="G96" s="14"/>
      <c r="H96" s="14"/>
    </row>
    <row r="97" spans="1:23" s="2" customFormat="1" x14ac:dyDescent="0.25">
      <c r="A97"/>
      <c r="B97"/>
      <c r="C97"/>
      <c r="D97"/>
      <c r="E97"/>
      <c r="F97"/>
      <c r="G97"/>
      <c r="H97"/>
    </row>
    <row r="98" spans="1:23" s="2" customFormat="1" x14ac:dyDescent="0.25">
      <c r="A98"/>
      <c r="B98"/>
      <c r="C98"/>
      <c r="D98"/>
      <c r="E98"/>
      <c r="F98"/>
      <c r="G98"/>
      <c r="H98"/>
    </row>
    <row r="99" spans="1:23" s="2" customFormat="1" x14ac:dyDescent="0.25">
      <c r="A99"/>
      <c r="B99"/>
      <c r="C99"/>
      <c r="D99"/>
      <c r="E99"/>
      <c r="F99"/>
      <c r="G99"/>
      <c r="H99"/>
    </row>
    <row r="100" spans="1:23" s="2" customFormat="1" x14ac:dyDescent="0.25">
      <c r="A100"/>
      <c r="B100"/>
      <c r="C100"/>
      <c r="D100"/>
      <c r="E100"/>
      <c r="F100"/>
      <c r="G100"/>
      <c r="H100"/>
    </row>
    <row r="101" spans="1:23" s="2" customFormat="1" x14ac:dyDescent="0.25">
      <c r="A101"/>
      <c r="B101"/>
      <c r="C101"/>
      <c r="D101"/>
      <c r="E101"/>
      <c r="F101"/>
      <c r="G101"/>
      <c r="H10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2" customFormat="1" x14ac:dyDescent="0.25">
      <c r="A102"/>
      <c r="B102"/>
      <c r="C102"/>
      <c r="D102"/>
      <c r="E102"/>
      <c r="F102"/>
      <c r="G102"/>
      <c r="H102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2" customFormat="1" x14ac:dyDescent="0.25">
      <c r="A103"/>
      <c r="B103"/>
      <c r="C103"/>
      <c r="D103"/>
      <c r="E103"/>
      <c r="F103"/>
      <c r="G103"/>
      <c r="H103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2" customFormat="1" x14ac:dyDescent="0.25">
      <c r="A104"/>
      <c r="B104"/>
      <c r="C104"/>
      <c r="D104"/>
      <c r="E104"/>
      <c r="F104"/>
      <c r="G104"/>
      <c r="H10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2" customFormat="1" x14ac:dyDescent="0.25">
      <c r="A105"/>
      <c r="B105"/>
      <c r="C105"/>
      <c r="D105"/>
      <c r="E105"/>
      <c r="F105"/>
      <c r="G105"/>
      <c r="H10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2" customFormat="1" x14ac:dyDescent="0.25">
      <c r="A106"/>
      <c r="B106"/>
      <c r="C106"/>
      <c r="D106"/>
      <c r="E106"/>
      <c r="F106"/>
      <c r="G106"/>
      <c r="H106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2" customFormat="1" x14ac:dyDescent="0.25">
      <c r="A107"/>
      <c r="B107"/>
      <c r="C107"/>
      <c r="D107"/>
      <c r="E107"/>
      <c r="F107"/>
      <c r="G107"/>
      <c r="H107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2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T108" s="14"/>
      <c r="U108" s="14"/>
      <c r="V108" s="14"/>
      <c r="W108" s="14"/>
    </row>
    <row r="109" spans="1:23" s="2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T109" s="14"/>
      <c r="U109" s="14"/>
      <c r="V109" s="14"/>
      <c r="W109" s="14"/>
    </row>
    <row r="110" spans="1:23" s="2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T110" s="14"/>
      <c r="U110" s="14"/>
      <c r="V110" s="14"/>
      <c r="W110" s="14"/>
    </row>
    <row r="111" spans="1:23" s="2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T111" s="14"/>
      <c r="U111" s="14"/>
      <c r="V111" s="14"/>
      <c r="W111" s="14"/>
    </row>
    <row r="112" spans="1:23" s="2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T112" s="14"/>
      <c r="U112" s="14"/>
      <c r="V112" s="14"/>
      <c r="W112" s="14"/>
    </row>
    <row r="113" spans="1:23" s="2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T113" s="14"/>
      <c r="U113" s="14"/>
      <c r="V113" s="14"/>
      <c r="W113" s="14"/>
    </row>
    <row r="114" spans="1:23" s="2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T114" s="14"/>
      <c r="U114" s="14"/>
      <c r="V114" s="14"/>
      <c r="W114" s="14"/>
    </row>
    <row r="115" spans="1:23" s="2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T115" s="14"/>
      <c r="U115" s="14"/>
      <c r="V115" s="14"/>
      <c r="W115" s="14"/>
    </row>
    <row r="116" spans="1:23" s="2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4"/>
      <c r="Q116" s="14"/>
      <c r="R116" s="14"/>
      <c r="S116" s="14"/>
      <c r="T116" s="14"/>
      <c r="U116" s="14"/>
      <c r="V116" s="14"/>
      <c r="W116" s="14"/>
    </row>
    <row r="117" spans="1:23" s="2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4"/>
      <c r="Q117" s="14"/>
      <c r="R117" s="14"/>
      <c r="S117" s="14"/>
      <c r="T117" s="14"/>
      <c r="U117" s="14"/>
      <c r="V117" s="14"/>
      <c r="W117" s="14"/>
    </row>
    <row r="118" spans="1:23" s="2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23" s="2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23" s="2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23" s="2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23" s="2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3" s="2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3" s="2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3" s="2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3" s="2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3" s="2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3" s="2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2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2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2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2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2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2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2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2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2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2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2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2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2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2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2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2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9" s="2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9" s="2" customForma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s="2" customForma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s="2" customForma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s="2" customForma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s="2" customForma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s="2" customForma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s="2" customForma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2" customForma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s="2" customForma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s="2" customForma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s="2" customForma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s="2" customForma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s="2" customForma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s="2" customForma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s="2" customForma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20" s="2" customForma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20" s="2" customForma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20" s="2" customForma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20" s="2" customForma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20" s="2" customFormat="1" x14ac:dyDescent="0.25">
      <c r="I197" s="57"/>
      <c r="J197" s="57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20" s="2" customFormat="1" x14ac:dyDescent="0.25">
      <c r="I198" s="57"/>
      <c r="J198" s="57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20" s="2" customFormat="1" x14ac:dyDescent="0.25">
      <c r="I199" s="57"/>
      <c r="J199" s="57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20" s="2" customFormat="1" ht="15.75" x14ac:dyDescent="0.25">
      <c r="A200" s="32" t="s">
        <v>6</v>
      </c>
      <c r="B200" s="33" t="s">
        <v>71</v>
      </c>
      <c r="C200" s="33" t="s">
        <v>72</v>
      </c>
      <c r="D200" s="32"/>
      <c r="E200" s="32" t="s">
        <v>7</v>
      </c>
      <c r="F200" s="32" t="s">
        <v>53</v>
      </c>
      <c r="G200" s="32"/>
      <c r="H200" s="32"/>
      <c r="I200" s="58"/>
      <c r="J200" s="58"/>
      <c r="K200" s="46"/>
      <c r="L200" s="43"/>
      <c r="M200" s="43"/>
      <c r="N200" s="43"/>
      <c r="O200" s="43"/>
      <c r="P200" s="43"/>
      <c r="Q200" s="43"/>
      <c r="R200" s="43"/>
      <c r="S200" s="43"/>
      <c r="T200" s="43"/>
    </row>
    <row r="201" spans="1:20" s="2" customFormat="1" x14ac:dyDescent="0.25">
      <c r="A201" s="32">
        <v>2024</v>
      </c>
      <c r="B201" s="32">
        <v>484</v>
      </c>
      <c r="C201" s="32">
        <v>537</v>
      </c>
      <c r="D201" s="32"/>
      <c r="E201" s="34">
        <v>1.4999999999999999E-2</v>
      </c>
      <c r="F201" s="35">
        <v>7361</v>
      </c>
      <c r="G201" s="32"/>
      <c r="H201" s="32"/>
      <c r="I201" s="58"/>
      <c r="J201" s="58"/>
      <c r="K201" s="46"/>
      <c r="L201" s="43"/>
      <c r="M201" s="43"/>
      <c r="N201" s="43"/>
      <c r="O201" s="43"/>
      <c r="P201" s="43"/>
      <c r="Q201" s="43"/>
      <c r="R201" s="43"/>
      <c r="S201" s="43"/>
      <c r="T201" s="43"/>
    </row>
    <row r="202" spans="1:20" s="2" customFormat="1" x14ac:dyDescent="0.25">
      <c r="A202" s="32"/>
      <c r="B202" s="32"/>
      <c r="C202" s="32"/>
      <c r="D202" s="32"/>
      <c r="E202" s="32"/>
      <c r="F202" s="32"/>
      <c r="G202" s="32"/>
      <c r="H202" s="32"/>
      <c r="I202" s="58"/>
      <c r="J202" s="58"/>
      <c r="K202" s="46"/>
      <c r="L202" s="43"/>
      <c r="M202" s="43"/>
      <c r="N202" s="43"/>
      <c r="O202" s="43"/>
      <c r="P202" s="43"/>
      <c r="Q202" s="43"/>
      <c r="R202" s="43"/>
      <c r="S202" s="43"/>
      <c r="T202" s="43"/>
    </row>
    <row r="203" spans="1:20" s="2" customFormat="1" x14ac:dyDescent="0.25">
      <c r="A203" s="32" t="s">
        <v>8</v>
      </c>
      <c r="B203" s="45">
        <v>1000</v>
      </c>
      <c r="C203" s="32"/>
      <c r="D203" s="32"/>
      <c r="E203" s="32"/>
      <c r="F203" s="32" t="s">
        <v>34</v>
      </c>
      <c r="G203" s="32"/>
      <c r="H203" s="32"/>
      <c r="I203" s="58"/>
      <c r="J203" s="58"/>
      <c r="K203" s="46"/>
      <c r="L203" s="43"/>
      <c r="M203" s="43"/>
      <c r="N203" s="43"/>
      <c r="O203" s="43"/>
      <c r="P203" s="43"/>
      <c r="Q203" s="43"/>
      <c r="R203" s="43"/>
      <c r="S203" s="43"/>
      <c r="T203" s="43"/>
    </row>
    <row r="204" spans="1:20" s="2" customFormat="1" x14ac:dyDescent="0.25">
      <c r="A204" s="32" t="s">
        <v>9</v>
      </c>
      <c r="B204" s="45">
        <v>1000</v>
      </c>
      <c r="C204" s="32"/>
      <c r="D204" s="32"/>
      <c r="E204" s="32"/>
      <c r="F204" s="32" t="s">
        <v>35</v>
      </c>
      <c r="G204" s="32"/>
      <c r="H204" s="32"/>
      <c r="I204" s="58"/>
      <c r="J204" s="58"/>
      <c r="K204" s="46"/>
      <c r="L204" s="43"/>
      <c r="M204" s="43"/>
      <c r="N204" s="43"/>
      <c r="O204" s="43"/>
      <c r="P204" s="43"/>
      <c r="Q204" s="43"/>
      <c r="R204" s="43"/>
      <c r="S204" s="43"/>
      <c r="T204" s="43"/>
    </row>
    <row r="205" spans="1:20" s="2" customFormat="1" x14ac:dyDescent="0.25">
      <c r="A205" s="32" t="s">
        <v>10</v>
      </c>
      <c r="B205" s="45">
        <v>1000</v>
      </c>
      <c r="C205" s="32"/>
      <c r="D205" s="32"/>
      <c r="E205" s="32"/>
      <c r="F205" s="32"/>
      <c r="G205" s="32"/>
      <c r="H205" s="32"/>
      <c r="I205" s="58"/>
      <c r="J205" s="58"/>
      <c r="K205" s="46"/>
      <c r="L205" s="43"/>
      <c r="M205" s="43"/>
      <c r="N205" s="43"/>
      <c r="O205" s="43"/>
      <c r="P205" s="43"/>
      <c r="Q205" s="43"/>
      <c r="R205" s="43"/>
      <c r="S205" s="43"/>
      <c r="T205" s="43"/>
    </row>
    <row r="206" spans="1:20" s="2" customFormat="1" x14ac:dyDescent="0.25">
      <c r="A206" s="32" t="s">
        <v>11</v>
      </c>
      <c r="B206" s="45">
        <v>1000</v>
      </c>
      <c r="C206" s="32"/>
      <c r="D206" s="32"/>
      <c r="E206" s="32" t="s">
        <v>57</v>
      </c>
      <c r="F206" s="36">
        <v>18403</v>
      </c>
      <c r="G206" s="32"/>
      <c r="H206" s="32"/>
      <c r="I206" s="58"/>
      <c r="J206" s="58"/>
      <c r="K206" s="46"/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 s="2" customFormat="1" x14ac:dyDescent="0.25">
      <c r="A207" s="32" t="s">
        <v>12</v>
      </c>
      <c r="B207" s="45">
        <v>1000</v>
      </c>
      <c r="C207" s="32"/>
      <c r="D207" s="32"/>
      <c r="E207" s="32" t="s">
        <v>28</v>
      </c>
      <c r="F207" s="35">
        <f>F206/F210</f>
        <v>50.28142076502732</v>
      </c>
      <c r="G207" s="32"/>
      <c r="H207" s="32"/>
      <c r="I207" s="58"/>
      <c r="J207" s="58"/>
      <c r="K207" s="46"/>
      <c r="L207" s="43"/>
      <c r="M207" s="43"/>
      <c r="N207" s="43"/>
      <c r="O207" s="43"/>
      <c r="P207" s="43"/>
      <c r="Q207" s="43"/>
      <c r="R207" s="43"/>
      <c r="S207" s="43"/>
      <c r="T207" s="43"/>
    </row>
    <row r="208" spans="1:20" s="2" customFormat="1" x14ac:dyDescent="0.25">
      <c r="A208" s="32" t="s">
        <v>13</v>
      </c>
      <c r="B208" s="45">
        <v>1000</v>
      </c>
      <c r="C208" s="32"/>
      <c r="D208" s="32"/>
      <c r="E208" s="32"/>
      <c r="F208" s="32"/>
      <c r="G208" s="32"/>
      <c r="H208" s="32"/>
      <c r="I208" s="58"/>
      <c r="J208" s="58"/>
      <c r="K208" s="46"/>
      <c r="L208" s="43"/>
      <c r="M208" s="43"/>
      <c r="N208" s="43"/>
      <c r="O208" s="43"/>
      <c r="P208" s="43"/>
      <c r="Q208" s="43"/>
      <c r="R208" s="43"/>
      <c r="S208" s="43"/>
      <c r="T208" s="43"/>
    </row>
    <row r="209" spans="1:20" s="2" customFormat="1" x14ac:dyDescent="0.25">
      <c r="A209" s="32"/>
      <c r="B209" s="45"/>
      <c r="C209" s="32"/>
      <c r="D209" s="32"/>
      <c r="E209" s="32" t="s">
        <v>47</v>
      </c>
      <c r="F209" s="37">
        <f>B3</f>
        <v>2024</v>
      </c>
      <c r="G209" s="32"/>
      <c r="H209" s="32"/>
      <c r="I209" s="58"/>
      <c r="J209" s="58"/>
      <c r="K209" s="46"/>
      <c r="L209" s="43"/>
      <c r="M209" s="43"/>
      <c r="N209" s="43"/>
      <c r="O209" s="43"/>
      <c r="P209" s="43"/>
      <c r="Q209" s="43"/>
      <c r="R209" s="43"/>
      <c r="S209" s="43"/>
      <c r="T209" s="43"/>
    </row>
    <row r="210" spans="1:20" s="2" customFormat="1" x14ac:dyDescent="0.25">
      <c r="A210" s="32" t="s">
        <v>24</v>
      </c>
      <c r="B210" s="45"/>
      <c r="C210" s="32"/>
      <c r="D210" s="32"/>
      <c r="E210" s="32" t="s">
        <v>48</v>
      </c>
      <c r="F210" s="36">
        <f>IF(OR(MOD(F209,400)=0,AND(MOD(F209,4)= 0, MOD(F209,100)&lt;&gt;0)),366,365)</f>
        <v>366</v>
      </c>
      <c r="G210" s="32"/>
      <c r="H210" s="32"/>
      <c r="I210" s="58"/>
      <c r="J210" s="58"/>
      <c r="K210" s="46"/>
      <c r="L210" s="43"/>
      <c r="M210" s="43"/>
      <c r="N210" s="43"/>
      <c r="O210" s="43"/>
      <c r="P210" s="43"/>
      <c r="Q210" s="43"/>
      <c r="R210" s="43"/>
      <c r="S210" s="43"/>
      <c r="T210" s="43"/>
    </row>
    <row r="211" spans="1:20" s="2" customFormat="1" x14ac:dyDescent="0.25">
      <c r="A211" s="32">
        <v>1</v>
      </c>
      <c r="B211" s="45">
        <v>2103</v>
      </c>
      <c r="C211" s="32"/>
      <c r="D211" s="32"/>
      <c r="E211" s="32"/>
      <c r="F211" s="36"/>
      <c r="G211" s="32"/>
      <c r="H211" s="32"/>
      <c r="I211" s="58"/>
      <c r="J211" s="58"/>
      <c r="K211" s="46"/>
      <c r="L211" s="43"/>
      <c r="M211" s="43"/>
      <c r="N211" s="43"/>
      <c r="O211" s="43"/>
      <c r="P211" s="43"/>
      <c r="Q211" s="43"/>
      <c r="R211" s="43"/>
      <c r="S211" s="43"/>
      <c r="T211" s="43"/>
    </row>
    <row r="212" spans="1:20" s="2" customFormat="1" x14ac:dyDescent="0.25">
      <c r="A212" s="32">
        <v>2</v>
      </c>
      <c r="B212" s="45">
        <v>2103</v>
      </c>
      <c r="C212" s="32"/>
      <c r="D212" s="32"/>
      <c r="E212" s="32" t="s">
        <v>50</v>
      </c>
      <c r="F212" s="38">
        <v>0.05</v>
      </c>
      <c r="G212" s="32"/>
      <c r="H212" s="39"/>
      <c r="I212" s="58"/>
      <c r="J212" s="58"/>
      <c r="K212" s="46"/>
      <c r="L212" s="43"/>
      <c r="M212" s="43"/>
      <c r="N212" s="43"/>
      <c r="O212" s="43"/>
      <c r="P212" s="43"/>
      <c r="Q212" s="43"/>
      <c r="R212" s="43"/>
      <c r="S212" s="43"/>
      <c r="T212" s="43"/>
    </row>
    <row r="213" spans="1:20" s="2" customFormat="1" x14ac:dyDescent="0.25">
      <c r="A213" s="32">
        <v>3</v>
      </c>
      <c r="B213" s="45">
        <v>2628</v>
      </c>
      <c r="C213" s="32"/>
      <c r="D213" s="32"/>
      <c r="E213" s="32"/>
      <c r="F213" s="36"/>
      <c r="G213" s="32"/>
      <c r="H213" s="32"/>
      <c r="I213" s="58"/>
      <c r="J213" s="58"/>
      <c r="K213" s="46"/>
      <c r="L213" s="43"/>
      <c r="M213" s="43"/>
      <c r="N213" s="43"/>
      <c r="O213" s="43"/>
      <c r="P213" s="43"/>
      <c r="Q213" s="43"/>
      <c r="R213" s="43"/>
      <c r="S213" s="43"/>
      <c r="T213" s="43"/>
    </row>
    <row r="214" spans="1:20" s="2" customFormat="1" x14ac:dyDescent="0.25">
      <c r="A214" s="32">
        <v>4</v>
      </c>
      <c r="B214" s="45">
        <v>3680</v>
      </c>
      <c r="C214" s="32"/>
      <c r="D214" s="32"/>
      <c r="E214" s="32" t="s">
        <v>58</v>
      </c>
      <c r="F214" s="45">
        <v>1051</v>
      </c>
      <c r="G214" s="32"/>
      <c r="H214" s="32"/>
      <c r="I214" s="58"/>
      <c r="J214" s="58"/>
      <c r="K214" s="46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s="2" customFormat="1" x14ac:dyDescent="0.25">
      <c r="A215" s="32">
        <v>5</v>
      </c>
      <c r="B215" s="45">
        <v>4731</v>
      </c>
      <c r="C215" s="32"/>
      <c r="D215" s="32"/>
      <c r="E215" s="32"/>
      <c r="F215" s="32"/>
      <c r="G215" s="32"/>
      <c r="H215" s="32"/>
      <c r="I215" s="58"/>
      <c r="J215" s="58"/>
      <c r="K215" s="46"/>
      <c r="L215" s="43"/>
      <c r="M215" s="43"/>
      <c r="N215" s="43"/>
      <c r="O215" s="43"/>
      <c r="P215" s="43"/>
      <c r="Q215" s="43"/>
      <c r="R215" s="43"/>
      <c r="S215" s="43"/>
      <c r="T215" s="43"/>
    </row>
    <row r="216" spans="1:20" s="2" customFormat="1" x14ac:dyDescent="0.25">
      <c r="A216" s="32">
        <v>6</v>
      </c>
      <c r="B216" s="45">
        <v>4731</v>
      </c>
      <c r="C216" s="32"/>
      <c r="D216" s="32"/>
      <c r="E216" s="32"/>
      <c r="F216" s="32"/>
      <c r="G216" s="32"/>
      <c r="H216" s="32"/>
      <c r="I216" s="58"/>
      <c r="J216" s="58"/>
      <c r="K216" s="46"/>
      <c r="L216" s="43"/>
      <c r="M216" s="43"/>
      <c r="N216" s="43"/>
      <c r="O216" s="43"/>
      <c r="P216" s="43"/>
      <c r="Q216" s="43"/>
      <c r="R216" s="43"/>
      <c r="S216" s="43"/>
      <c r="T216" s="43"/>
    </row>
    <row r="217" spans="1:20" s="2" customFormat="1" x14ac:dyDescent="0.25">
      <c r="A217" s="32">
        <v>7</v>
      </c>
      <c r="B217" s="45">
        <v>4731</v>
      </c>
      <c r="C217" s="40" t="s">
        <v>54</v>
      </c>
      <c r="D217" s="41" t="s">
        <v>45</v>
      </c>
      <c r="E217" s="41" t="s">
        <v>46</v>
      </c>
      <c r="F217" s="32"/>
      <c r="G217" s="32"/>
      <c r="H217" s="32"/>
      <c r="I217" s="58"/>
      <c r="J217" s="58"/>
      <c r="K217" s="46"/>
      <c r="L217" s="43"/>
      <c r="M217" s="43"/>
      <c r="N217" s="43"/>
      <c r="O217" s="43"/>
      <c r="P217" s="43"/>
      <c r="Q217" s="43"/>
      <c r="R217" s="43"/>
      <c r="S217" s="43"/>
      <c r="T217" s="43"/>
    </row>
    <row r="218" spans="1:20" s="2" customFormat="1" x14ac:dyDescent="0.25">
      <c r="A218" s="32">
        <v>8</v>
      </c>
      <c r="B218" s="45">
        <v>4731</v>
      </c>
      <c r="C218" s="32"/>
      <c r="D218" s="42">
        <v>7361</v>
      </c>
      <c r="E218" s="42">
        <v>35000</v>
      </c>
      <c r="F218" s="32"/>
      <c r="G218" s="32"/>
      <c r="H218" s="32"/>
      <c r="I218" s="58"/>
      <c r="J218" s="58"/>
      <c r="K218" s="46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 s="2" customFormat="1" x14ac:dyDescent="0.25">
      <c r="A219" s="32">
        <v>9</v>
      </c>
      <c r="B219" s="45">
        <v>4731</v>
      </c>
      <c r="C219" s="32"/>
      <c r="D219" s="32"/>
      <c r="E219" s="32"/>
      <c r="F219" s="32"/>
      <c r="G219" s="32"/>
      <c r="H219" s="32"/>
      <c r="I219" s="46"/>
      <c r="J219" s="46"/>
      <c r="K219" s="46"/>
      <c r="L219" s="43"/>
      <c r="M219" s="43"/>
      <c r="N219" s="43"/>
      <c r="O219" s="43"/>
      <c r="P219" s="43"/>
      <c r="Q219" s="43"/>
      <c r="R219" s="43"/>
      <c r="S219" s="43"/>
      <c r="T219" s="43"/>
    </row>
    <row r="220" spans="1:20" s="2" customFormat="1" x14ac:dyDescent="0.25">
      <c r="A220" s="32">
        <v>10</v>
      </c>
      <c r="B220" s="45">
        <v>4731</v>
      </c>
      <c r="C220" s="32"/>
      <c r="D220" s="32"/>
      <c r="E220" s="32"/>
      <c r="F220" s="32"/>
      <c r="G220" s="32"/>
      <c r="H220" s="32"/>
      <c r="I220" s="46"/>
      <c r="J220" s="46"/>
      <c r="K220" s="46"/>
      <c r="L220" s="43"/>
      <c r="M220" s="43"/>
      <c r="N220" s="43"/>
      <c r="O220" s="43"/>
      <c r="P220" s="43"/>
      <c r="Q220" s="43"/>
      <c r="R220" s="43"/>
      <c r="S220" s="43"/>
      <c r="T220" s="43"/>
    </row>
    <row r="221" spans="1:20" s="2" customFormat="1" x14ac:dyDescent="0.25">
      <c r="A221" s="32">
        <v>11</v>
      </c>
      <c r="B221" s="45">
        <v>4731</v>
      </c>
      <c r="C221" s="32"/>
      <c r="D221" s="32"/>
      <c r="E221" s="32"/>
      <c r="F221" s="32"/>
      <c r="G221" s="32"/>
      <c r="H221" s="32"/>
      <c r="I221" s="46"/>
      <c r="J221" s="46"/>
      <c r="K221" s="46"/>
      <c r="L221" s="43"/>
      <c r="M221" s="43"/>
      <c r="N221" s="43"/>
      <c r="O221" s="43"/>
      <c r="P221" s="43"/>
      <c r="Q221" s="43"/>
      <c r="R221" s="43"/>
      <c r="S221" s="43"/>
      <c r="T221" s="43"/>
    </row>
    <row r="222" spans="1:20" s="2" customFormat="1" x14ac:dyDescent="0.25">
      <c r="A222" s="32">
        <v>12</v>
      </c>
      <c r="B222" s="45">
        <v>4731</v>
      </c>
      <c r="C222" s="32"/>
      <c r="D222" s="32"/>
      <c r="E222" s="32"/>
      <c r="F222" s="32"/>
      <c r="G222" s="32"/>
      <c r="H222" s="32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 s="2" customFormat="1" x14ac:dyDescent="0.25">
      <c r="A223" s="32">
        <v>13</v>
      </c>
      <c r="B223" s="45">
        <v>4731</v>
      </c>
      <c r="C223" s="32"/>
      <c r="D223" s="32"/>
      <c r="E223" s="32"/>
      <c r="F223" s="32"/>
      <c r="G223" s="32"/>
      <c r="H223" s="32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spans="1:20" s="2" customFormat="1" x14ac:dyDescent="0.25">
      <c r="A224" s="32">
        <v>14</v>
      </c>
      <c r="B224" s="45">
        <v>4731</v>
      </c>
      <c r="C224" s="32"/>
      <c r="D224" s="32"/>
      <c r="E224" s="32"/>
      <c r="F224" s="32"/>
      <c r="G224" s="32"/>
      <c r="H224" s="32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spans="1:20" s="2" customFormat="1" x14ac:dyDescent="0.25">
      <c r="A225" s="32">
        <v>15</v>
      </c>
      <c r="B225" s="45">
        <v>4731</v>
      </c>
      <c r="C225" s="32"/>
      <c r="D225" s="32"/>
      <c r="E225" s="32"/>
      <c r="F225" s="32"/>
      <c r="G225" s="32"/>
      <c r="H225" s="32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spans="1:20" s="57" customFormat="1" x14ac:dyDescent="0.25">
      <c r="A226" s="32"/>
      <c r="B226" s="32"/>
      <c r="C226" s="32"/>
      <c r="D226" s="32"/>
      <c r="E226" s="32"/>
      <c r="F226" s="32"/>
      <c r="G226" s="32"/>
      <c r="H226" s="32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</row>
    <row r="227" spans="1:20" s="57" customFormat="1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</row>
    <row r="228" spans="1:20" s="57" customFormat="1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</row>
    <row r="229" spans="1:20" s="57" customFormat="1" x14ac:dyDescent="0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</row>
    <row r="230" spans="1:20" s="57" customFormat="1" x14ac:dyDescent="0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</row>
    <row r="231" spans="1:20" s="57" customFormat="1" x14ac:dyDescent="0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s="57" customFormat="1" x14ac:dyDescent="0.25"/>
    <row r="233" spans="1:20" s="2" customForma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2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2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2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2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2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2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2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25">
      <c r="I249"/>
      <c r="J249"/>
      <c r="K249"/>
      <c r="L249"/>
      <c r="M249"/>
      <c r="N249"/>
      <c r="O249"/>
      <c r="P249" s="14"/>
      <c r="Q249" s="14"/>
      <c r="R249" s="14"/>
      <c r="S249" s="14"/>
    </row>
    <row r="250" spans="1:19" x14ac:dyDescent="0.25">
      <c r="I250"/>
      <c r="J250"/>
      <c r="K250"/>
      <c r="L250"/>
      <c r="M250"/>
      <c r="N250"/>
      <c r="O250"/>
      <c r="P250" s="14"/>
      <c r="Q250" s="14"/>
      <c r="R250" s="14"/>
      <c r="S250" s="14"/>
    </row>
    <row r="251" spans="1:19" x14ac:dyDescent="0.25">
      <c r="I251"/>
      <c r="J251"/>
      <c r="K251"/>
      <c r="L251"/>
      <c r="M251"/>
      <c r="N251"/>
      <c r="O251"/>
      <c r="P251" s="14"/>
      <c r="Q251" s="14"/>
      <c r="R251" s="14"/>
      <c r="S251" s="14"/>
    </row>
    <row r="252" spans="1:19" x14ac:dyDescent="0.25">
      <c r="I252"/>
      <c r="J252"/>
      <c r="K252"/>
      <c r="L252"/>
      <c r="M252"/>
      <c r="N252"/>
      <c r="O252"/>
      <c r="P252" s="14"/>
      <c r="Q252" s="14"/>
      <c r="R252" s="14"/>
      <c r="S252" s="14"/>
    </row>
    <row r="253" spans="1:19" x14ac:dyDescent="0.25">
      <c r="I253"/>
      <c r="J253"/>
      <c r="K253"/>
      <c r="L253"/>
      <c r="M253"/>
      <c r="N253"/>
      <c r="O253"/>
      <c r="P253" s="14"/>
      <c r="Q253" s="14"/>
      <c r="R253" s="14"/>
      <c r="S253" s="14"/>
    </row>
    <row r="254" spans="1:19" x14ac:dyDescent="0.25">
      <c r="I254"/>
      <c r="J254"/>
      <c r="K254"/>
      <c r="L254"/>
      <c r="M254"/>
      <c r="N254"/>
      <c r="O254"/>
      <c r="P254" s="14"/>
      <c r="Q254" s="14"/>
      <c r="R254" s="14"/>
      <c r="S254" s="14"/>
    </row>
    <row r="255" spans="1:19" x14ac:dyDescent="0.25">
      <c r="I255"/>
      <c r="J255"/>
      <c r="K255"/>
      <c r="L255"/>
      <c r="M255"/>
      <c r="N255"/>
      <c r="O255"/>
      <c r="P255" s="14"/>
      <c r="Q255" s="14"/>
      <c r="R255" s="14"/>
      <c r="S255" s="14"/>
    </row>
    <row r="256" spans="1:19" x14ac:dyDescent="0.25">
      <c r="I256"/>
      <c r="J256"/>
      <c r="K256"/>
      <c r="L256"/>
      <c r="M256"/>
      <c r="N256"/>
      <c r="O256"/>
      <c r="P256" s="14"/>
      <c r="Q256" s="14"/>
      <c r="R256" s="14"/>
      <c r="S256" s="14"/>
    </row>
    <row r="257" spans="9:19" x14ac:dyDescent="0.25">
      <c r="I257"/>
      <c r="J257"/>
      <c r="K257"/>
      <c r="L257"/>
      <c r="M257"/>
      <c r="N257"/>
      <c r="O257"/>
      <c r="P257" s="14"/>
      <c r="Q257" s="14"/>
      <c r="R257" s="14"/>
      <c r="S257" s="14"/>
    </row>
    <row r="258" spans="9:19" x14ac:dyDescent="0.25">
      <c r="I258"/>
      <c r="J258"/>
      <c r="K258"/>
      <c r="L258"/>
      <c r="M258"/>
      <c r="N258"/>
      <c r="O258"/>
      <c r="P258" s="14"/>
      <c r="Q258" s="14"/>
      <c r="R258" s="14"/>
      <c r="S258" s="14"/>
    </row>
    <row r="259" spans="9:19" x14ac:dyDescent="0.25">
      <c r="I259"/>
      <c r="J259"/>
      <c r="K259"/>
      <c r="L259"/>
      <c r="M259"/>
      <c r="N259"/>
      <c r="O259"/>
      <c r="P259" s="14"/>
      <c r="Q259" s="14"/>
      <c r="R259" s="14"/>
      <c r="S259" s="14"/>
    </row>
    <row r="260" spans="9:19" x14ac:dyDescent="0.25">
      <c r="I260"/>
      <c r="J260"/>
      <c r="K260"/>
      <c r="L260"/>
      <c r="M260"/>
      <c r="N260"/>
      <c r="O260"/>
      <c r="P260" s="14"/>
      <c r="Q260" s="14"/>
      <c r="R260" s="14"/>
      <c r="S260" s="14"/>
    </row>
    <row r="261" spans="9:19" x14ac:dyDescent="0.25">
      <c r="I261"/>
      <c r="J261"/>
      <c r="K261"/>
      <c r="L261"/>
      <c r="M261"/>
      <c r="N261"/>
      <c r="O261"/>
      <c r="P261" s="14"/>
      <c r="Q261" s="14"/>
      <c r="R261" s="14"/>
      <c r="S261" s="14"/>
    </row>
    <row r="262" spans="9:19" x14ac:dyDescent="0.25">
      <c r="I262"/>
      <c r="J262"/>
      <c r="K262"/>
      <c r="L262"/>
      <c r="M262"/>
      <c r="N262"/>
      <c r="O262"/>
      <c r="P262" s="14"/>
      <c r="Q262" s="14"/>
      <c r="R262" s="14"/>
      <c r="S262" s="14"/>
    </row>
    <row r="263" spans="9:19" x14ac:dyDescent="0.25">
      <c r="I263"/>
      <c r="J263"/>
      <c r="K263"/>
      <c r="L263"/>
      <c r="M263"/>
      <c r="N263"/>
      <c r="O263"/>
      <c r="P263" s="14"/>
      <c r="Q263" s="14"/>
      <c r="R263" s="14"/>
      <c r="S263" s="14"/>
    </row>
    <row r="264" spans="9:19" x14ac:dyDescent="0.25">
      <c r="I264"/>
      <c r="J264"/>
      <c r="K264"/>
      <c r="L264"/>
      <c r="M264"/>
      <c r="N264"/>
      <c r="O264"/>
      <c r="P264" s="14"/>
      <c r="Q264" s="14"/>
      <c r="R264" s="14"/>
      <c r="S264" s="14"/>
    </row>
    <row r="265" spans="9:19" x14ac:dyDescent="0.25">
      <c r="I265"/>
      <c r="J265"/>
      <c r="K265"/>
      <c r="L265"/>
      <c r="M265"/>
      <c r="N265"/>
      <c r="O265"/>
      <c r="P265" s="14"/>
      <c r="Q265" s="14"/>
      <c r="R265" s="14"/>
      <c r="S265" s="14"/>
    </row>
    <row r="266" spans="9:19" x14ac:dyDescent="0.25">
      <c r="I266"/>
      <c r="J266"/>
      <c r="K266"/>
      <c r="L266"/>
      <c r="M266"/>
      <c r="N266"/>
      <c r="O266"/>
      <c r="P266" s="14"/>
      <c r="Q266" s="14"/>
      <c r="R266" s="14"/>
      <c r="S266" s="14"/>
    </row>
    <row r="267" spans="9:19" x14ac:dyDescent="0.25">
      <c r="I267"/>
      <c r="J267"/>
      <c r="K267"/>
      <c r="L267"/>
      <c r="M267"/>
      <c r="N267"/>
      <c r="O267"/>
      <c r="P267" s="14"/>
      <c r="Q267" s="14"/>
      <c r="R267" s="14"/>
      <c r="S267" s="14"/>
    </row>
    <row r="268" spans="9:19" x14ac:dyDescent="0.25">
      <c r="I268"/>
      <c r="J268"/>
      <c r="K268"/>
      <c r="L268"/>
      <c r="M268"/>
      <c r="N268"/>
      <c r="O268"/>
      <c r="P268" s="14"/>
      <c r="Q268" s="14"/>
      <c r="R268" s="14"/>
      <c r="S268" s="14"/>
    </row>
    <row r="269" spans="9:19" x14ac:dyDescent="0.25">
      <c r="I269"/>
      <c r="J269"/>
      <c r="K269"/>
      <c r="L269"/>
      <c r="M269"/>
      <c r="N269"/>
      <c r="O269"/>
      <c r="P269" s="14"/>
      <c r="Q269" s="14"/>
      <c r="R269" s="14"/>
      <c r="S269" s="14"/>
    </row>
    <row r="270" spans="9:19" x14ac:dyDescent="0.25">
      <c r="I270"/>
      <c r="J270"/>
      <c r="K270"/>
      <c r="L270"/>
      <c r="M270"/>
      <c r="N270"/>
      <c r="O270"/>
      <c r="P270" s="14"/>
      <c r="Q270" s="14"/>
      <c r="R270" s="14"/>
      <c r="S270" s="14"/>
    </row>
    <row r="271" spans="9:19" x14ac:dyDescent="0.25">
      <c r="I271"/>
      <c r="J271"/>
      <c r="K271"/>
      <c r="L271"/>
      <c r="M271"/>
      <c r="N271"/>
      <c r="O271"/>
      <c r="P271" s="14"/>
      <c r="Q271" s="14"/>
      <c r="R271" s="14"/>
      <c r="S271" s="14"/>
    </row>
    <row r="272" spans="9:19" x14ac:dyDescent="0.25">
      <c r="I272"/>
      <c r="J272"/>
      <c r="K272"/>
      <c r="L272"/>
      <c r="M272"/>
      <c r="N272"/>
      <c r="O272"/>
      <c r="P272" s="14"/>
      <c r="Q272" s="14"/>
      <c r="R272" s="14"/>
      <c r="S272" s="14"/>
    </row>
    <row r="273" spans="9:19" x14ac:dyDescent="0.25">
      <c r="I273"/>
      <c r="J273"/>
      <c r="K273"/>
      <c r="L273"/>
      <c r="M273"/>
      <c r="N273"/>
      <c r="O273"/>
      <c r="P273" s="14"/>
      <c r="Q273" s="14"/>
      <c r="R273" s="14"/>
      <c r="S273" s="14"/>
    </row>
    <row r="274" spans="9:19" x14ac:dyDescent="0.25">
      <c r="I274"/>
      <c r="J274"/>
      <c r="K274"/>
      <c r="L274"/>
      <c r="M274"/>
      <c r="N274"/>
      <c r="O274"/>
      <c r="P274" s="14"/>
      <c r="Q274" s="14"/>
      <c r="R274" s="14"/>
      <c r="S274" s="14"/>
    </row>
    <row r="275" spans="9:19" x14ac:dyDescent="0.25">
      <c r="I275"/>
      <c r="J275"/>
      <c r="K275"/>
      <c r="L275"/>
      <c r="M275"/>
      <c r="N275"/>
      <c r="O275"/>
      <c r="P275" s="14"/>
      <c r="Q275" s="14"/>
      <c r="R275" s="14"/>
      <c r="S275" s="14"/>
    </row>
    <row r="276" spans="9:19" x14ac:dyDescent="0.25">
      <c r="I276"/>
      <c r="J276"/>
      <c r="K276"/>
      <c r="L276"/>
      <c r="M276"/>
      <c r="N276"/>
      <c r="O276"/>
      <c r="P276" s="14"/>
      <c r="Q276" s="14"/>
      <c r="R276" s="14"/>
      <c r="S276" s="14"/>
    </row>
    <row r="277" spans="9:19" x14ac:dyDescent="0.25">
      <c r="I277"/>
      <c r="J277"/>
      <c r="K277"/>
      <c r="L277"/>
      <c r="M277"/>
      <c r="N277"/>
      <c r="O277"/>
      <c r="P277" s="14"/>
      <c r="Q277" s="14"/>
      <c r="R277" s="14"/>
      <c r="S277" s="14"/>
    </row>
    <row r="278" spans="9:19" x14ac:dyDescent="0.25">
      <c r="I278"/>
      <c r="J278"/>
      <c r="K278"/>
      <c r="L278"/>
      <c r="M278"/>
      <c r="N278"/>
      <c r="O278"/>
      <c r="P278" s="14"/>
      <c r="Q278" s="14"/>
      <c r="R278" s="14"/>
      <c r="S278" s="14"/>
    </row>
    <row r="279" spans="9:19" x14ac:dyDescent="0.25">
      <c r="I279"/>
      <c r="J279"/>
      <c r="K279"/>
      <c r="L279"/>
      <c r="M279"/>
      <c r="N279"/>
      <c r="O279"/>
      <c r="P279" s="14"/>
      <c r="Q279" s="14"/>
      <c r="R279" s="14"/>
      <c r="S279" s="14"/>
    </row>
    <row r="280" spans="9:19" x14ac:dyDescent="0.25">
      <c r="I280"/>
      <c r="J280"/>
      <c r="K280"/>
      <c r="L280"/>
      <c r="M280"/>
      <c r="N280"/>
      <c r="O280"/>
      <c r="P280" s="14"/>
      <c r="Q280" s="14"/>
      <c r="R280" s="14"/>
      <c r="S280" s="14"/>
    </row>
    <row r="281" spans="9:19" x14ac:dyDescent="0.25">
      <c r="I281"/>
      <c r="J281"/>
      <c r="K281"/>
      <c r="L281"/>
      <c r="M281"/>
      <c r="N281"/>
      <c r="O281"/>
      <c r="P281" s="14"/>
      <c r="Q281" s="14"/>
      <c r="R281" s="14"/>
      <c r="S281" s="14"/>
    </row>
    <row r="282" spans="9:19" x14ac:dyDescent="0.25">
      <c r="I282"/>
      <c r="J282"/>
      <c r="K282"/>
      <c r="L282"/>
      <c r="M282"/>
      <c r="N282"/>
      <c r="O282"/>
      <c r="P282" s="14"/>
      <c r="Q282" s="14"/>
      <c r="R282" s="14"/>
      <c r="S282" s="14"/>
    </row>
    <row r="283" spans="9:19" x14ac:dyDescent="0.25">
      <c r="I283"/>
      <c r="J283"/>
      <c r="K283"/>
      <c r="L283"/>
      <c r="M283"/>
      <c r="N283"/>
      <c r="O283"/>
      <c r="P283" s="14"/>
      <c r="Q283" s="14"/>
      <c r="R283" s="14"/>
      <c r="S283" s="14"/>
    </row>
    <row r="284" spans="9:19" x14ac:dyDescent="0.25">
      <c r="I284"/>
      <c r="J284"/>
      <c r="K284"/>
      <c r="L284"/>
      <c r="M284"/>
      <c r="N284"/>
      <c r="O284"/>
      <c r="P284" s="14"/>
      <c r="Q284" s="14"/>
      <c r="R284" s="14"/>
      <c r="S284" s="14"/>
    </row>
    <row r="285" spans="9:19" x14ac:dyDescent="0.25">
      <c r="I285"/>
      <c r="J285"/>
      <c r="K285"/>
      <c r="L285"/>
      <c r="M285"/>
      <c r="N285"/>
      <c r="O285"/>
      <c r="P285" s="14"/>
      <c r="Q285" s="14"/>
      <c r="R285" s="14"/>
      <c r="S285" s="14"/>
    </row>
    <row r="286" spans="9:19" x14ac:dyDescent="0.25">
      <c r="I286"/>
      <c r="J286"/>
      <c r="K286"/>
      <c r="L286"/>
      <c r="M286"/>
      <c r="N286"/>
      <c r="O286"/>
      <c r="P286" s="14"/>
      <c r="Q286" s="14"/>
      <c r="R286" s="14"/>
      <c r="S286" s="14"/>
    </row>
    <row r="287" spans="9:19" x14ac:dyDescent="0.25">
      <c r="I287"/>
      <c r="J287"/>
      <c r="K287"/>
      <c r="L287"/>
      <c r="M287"/>
      <c r="N287"/>
      <c r="O287"/>
      <c r="P287" s="14"/>
      <c r="Q287" s="14"/>
      <c r="R287" s="14"/>
      <c r="S287" s="14"/>
    </row>
    <row r="288" spans="9:19" x14ac:dyDescent="0.25">
      <c r="I288"/>
      <c r="J288"/>
      <c r="K288"/>
      <c r="L288"/>
      <c r="M288"/>
      <c r="N288"/>
      <c r="O288"/>
      <c r="P288" s="14"/>
      <c r="Q288" s="14"/>
      <c r="R288" s="14"/>
      <c r="S288" s="14"/>
    </row>
    <row r="289" spans="9:19" x14ac:dyDescent="0.25">
      <c r="I289"/>
      <c r="J289"/>
      <c r="K289"/>
      <c r="L289"/>
      <c r="M289"/>
      <c r="N289"/>
      <c r="O289"/>
      <c r="P289" s="14"/>
      <c r="Q289" s="14"/>
      <c r="R289" s="14"/>
      <c r="S289" s="14"/>
    </row>
    <row r="290" spans="9:19" x14ac:dyDescent="0.25">
      <c r="I290"/>
      <c r="J290"/>
      <c r="K290"/>
      <c r="L290"/>
      <c r="M290"/>
      <c r="N290"/>
      <c r="O290"/>
      <c r="P290" s="14"/>
      <c r="Q290" s="14"/>
      <c r="R290" s="14"/>
      <c r="S290" s="14"/>
    </row>
    <row r="291" spans="9:19" x14ac:dyDescent="0.25">
      <c r="I291"/>
      <c r="J291"/>
      <c r="K291"/>
      <c r="L291"/>
      <c r="M291"/>
      <c r="N291"/>
      <c r="O291"/>
      <c r="P291" s="14"/>
      <c r="Q291" s="14"/>
      <c r="R291" s="14"/>
      <c r="S291" s="14"/>
    </row>
    <row r="292" spans="9:19" x14ac:dyDescent="0.25">
      <c r="I292"/>
      <c r="J292"/>
      <c r="K292"/>
      <c r="L292"/>
      <c r="M292"/>
      <c r="N292"/>
      <c r="O292"/>
      <c r="P292" s="14"/>
      <c r="Q292" s="14"/>
      <c r="R292" s="14"/>
      <c r="S292" s="14"/>
    </row>
    <row r="293" spans="9:19" x14ac:dyDescent="0.25">
      <c r="I293"/>
      <c r="J293"/>
      <c r="K293"/>
      <c r="L293"/>
      <c r="M293"/>
      <c r="N293"/>
      <c r="O293"/>
      <c r="P293" s="14"/>
      <c r="Q293" s="14"/>
      <c r="R293" s="14"/>
      <c r="S293" s="14"/>
    </row>
    <row r="294" spans="9:19" x14ac:dyDescent="0.25">
      <c r="I294"/>
      <c r="J294"/>
      <c r="K294"/>
      <c r="L294"/>
      <c r="M294"/>
      <c r="N294"/>
      <c r="O294"/>
      <c r="P294" s="14"/>
      <c r="Q294" s="14"/>
      <c r="R294" s="14"/>
      <c r="S294" s="14"/>
    </row>
    <row r="295" spans="9:19" x14ac:dyDescent="0.25">
      <c r="I295"/>
      <c r="J295"/>
      <c r="K295"/>
      <c r="L295"/>
      <c r="M295"/>
      <c r="N295"/>
      <c r="O295"/>
      <c r="P295" s="14"/>
      <c r="Q295" s="14"/>
      <c r="R295" s="14"/>
      <c r="S295" s="14"/>
    </row>
    <row r="296" spans="9:19" x14ac:dyDescent="0.25">
      <c r="I296"/>
      <c r="J296"/>
      <c r="K296"/>
      <c r="L296"/>
      <c r="M296"/>
      <c r="N296"/>
      <c r="O296"/>
      <c r="P296" s="14"/>
      <c r="Q296" s="14"/>
      <c r="R296" s="14"/>
      <c r="S296" s="14"/>
    </row>
    <row r="297" spans="9:19" x14ac:dyDescent="0.25">
      <c r="I297"/>
      <c r="J297"/>
      <c r="K297"/>
      <c r="L297"/>
      <c r="M297"/>
      <c r="N297"/>
      <c r="O297"/>
      <c r="P297" s="14"/>
      <c r="Q297" s="14"/>
      <c r="R297" s="14"/>
      <c r="S297" s="14"/>
    </row>
    <row r="298" spans="9:19" x14ac:dyDescent="0.25">
      <c r="I298"/>
      <c r="J298"/>
      <c r="K298"/>
      <c r="L298"/>
      <c r="M298"/>
      <c r="N298"/>
      <c r="O298"/>
      <c r="P298" s="14"/>
      <c r="Q298" s="14"/>
      <c r="R298" s="14"/>
      <c r="S298" s="14"/>
    </row>
    <row r="299" spans="9:19" x14ac:dyDescent="0.25">
      <c r="I299"/>
      <c r="J299"/>
      <c r="K299"/>
      <c r="L299"/>
      <c r="M299"/>
      <c r="N299"/>
      <c r="O299"/>
      <c r="P299" s="14"/>
      <c r="Q299" s="14"/>
      <c r="R299" s="14"/>
      <c r="S299" s="14"/>
    </row>
    <row r="300" spans="9:19" x14ac:dyDescent="0.25">
      <c r="I300"/>
      <c r="J300"/>
      <c r="K300"/>
      <c r="L300"/>
      <c r="M300"/>
      <c r="N300"/>
      <c r="O300"/>
      <c r="P300" s="14"/>
      <c r="Q300" s="14"/>
      <c r="R300" s="14"/>
      <c r="S300" s="14"/>
    </row>
    <row r="301" spans="9:19" x14ac:dyDescent="0.25">
      <c r="I301"/>
      <c r="J301"/>
      <c r="K301"/>
      <c r="L301"/>
      <c r="M301"/>
      <c r="N301"/>
      <c r="O301"/>
      <c r="P301" s="14"/>
      <c r="Q301" s="14"/>
      <c r="R301" s="14"/>
      <c r="S301" s="14"/>
    </row>
    <row r="302" spans="9:19" x14ac:dyDescent="0.25">
      <c r="I302"/>
      <c r="J302"/>
      <c r="K302"/>
      <c r="L302"/>
      <c r="M302"/>
      <c r="N302"/>
      <c r="O302"/>
      <c r="P302" s="14"/>
      <c r="Q302" s="14"/>
      <c r="R302" s="14"/>
      <c r="S302" s="14"/>
    </row>
    <row r="303" spans="9:19" x14ac:dyDescent="0.25">
      <c r="I303"/>
      <c r="J303"/>
      <c r="K303"/>
      <c r="L303"/>
      <c r="M303"/>
      <c r="N303"/>
      <c r="O303"/>
      <c r="P303" s="14"/>
      <c r="Q303" s="14"/>
      <c r="R303" s="14"/>
      <c r="S303" s="14"/>
    </row>
    <row r="304" spans="9:19" x14ac:dyDescent="0.25">
      <c r="I304"/>
      <c r="J304"/>
      <c r="K304"/>
      <c r="L304"/>
      <c r="M304"/>
      <c r="N304"/>
      <c r="O304"/>
      <c r="P304" s="14"/>
      <c r="Q304" s="14"/>
      <c r="R304" s="14"/>
      <c r="S304" s="14"/>
    </row>
    <row r="305" spans="9:19" x14ac:dyDescent="0.25">
      <c r="I305"/>
      <c r="J305"/>
      <c r="K305"/>
      <c r="L305"/>
      <c r="M305"/>
      <c r="N305"/>
      <c r="O305"/>
      <c r="P305" s="14"/>
      <c r="Q305" s="14"/>
      <c r="R305" s="14"/>
      <c r="S305" s="14"/>
    </row>
    <row r="306" spans="9:19" x14ac:dyDescent="0.25">
      <c r="I306"/>
      <c r="J306"/>
      <c r="K306"/>
      <c r="L306"/>
      <c r="M306"/>
      <c r="N306"/>
      <c r="O306"/>
      <c r="P306" s="14"/>
      <c r="Q306" s="14"/>
      <c r="R306" s="14"/>
      <c r="S306" s="14"/>
    </row>
    <row r="307" spans="9:19" x14ac:dyDescent="0.25">
      <c r="I307"/>
      <c r="J307"/>
      <c r="K307"/>
      <c r="L307"/>
      <c r="M307"/>
      <c r="N307"/>
      <c r="O307"/>
      <c r="P307" s="14"/>
      <c r="Q307" s="14"/>
      <c r="R307" s="14"/>
      <c r="S307" s="14"/>
    </row>
    <row r="308" spans="9:19" x14ac:dyDescent="0.25">
      <c r="I308"/>
      <c r="J308"/>
      <c r="K308"/>
      <c r="L308"/>
      <c r="M308"/>
      <c r="N308"/>
      <c r="O308"/>
      <c r="P308" s="14"/>
      <c r="Q308" s="14"/>
      <c r="R308" s="14"/>
      <c r="S308" s="14"/>
    </row>
    <row r="309" spans="9:19" x14ac:dyDescent="0.25">
      <c r="I309"/>
      <c r="J309"/>
      <c r="K309"/>
      <c r="L309"/>
      <c r="M309"/>
      <c r="N309"/>
      <c r="O309"/>
      <c r="P309" s="14"/>
      <c r="Q309" s="14"/>
      <c r="R309" s="14"/>
      <c r="S309" s="14"/>
    </row>
    <row r="310" spans="9:19" x14ac:dyDescent="0.25">
      <c r="I310"/>
      <c r="J310"/>
      <c r="K310"/>
      <c r="L310"/>
      <c r="M310"/>
      <c r="N310"/>
      <c r="O310"/>
    </row>
    <row r="311" spans="9:19" x14ac:dyDescent="0.25">
      <c r="I311"/>
      <c r="J311"/>
      <c r="K311"/>
      <c r="L311"/>
      <c r="M311"/>
      <c r="N311"/>
      <c r="O311"/>
    </row>
    <row r="312" spans="9:19" x14ac:dyDescent="0.25">
      <c r="I312"/>
      <c r="J312"/>
      <c r="K312"/>
      <c r="L312"/>
      <c r="M312"/>
      <c r="N312"/>
      <c r="O312"/>
    </row>
    <row r="313" spans="9:19" x14ac:dyDescent="0.25">
      <c r="I313"/>
      <c r="J313"/>
      <c r="K313"/>
      <c r="L313"/>
      <c r="M313"/>
      <c r="N313"/>
      <c r="O313"/>
    </row>
    <row r="314" spans="9:19" x14ac:dyDescent="0.25">
      <c r="I314"/>
      <c r="J314"/>
      <c r="K314"/>
      <c r="L314"/>
      <c r="M314"/>
      <c r="N314"/>
      <c r="O314"/>
    </row>
    <row r="315" spans="9:19" x14ac:dyDescent="0.25">
      <c r="I315"/>
      <c r="J315"/>
      <c r="K315"/>
      <c r="L315"/>
      <c r="M315"/>
      <c r="N315"/>
      <c r="O315"/>
    </row>
    <row r="316" spans="9:19" x14ac:dyDescent="0.25">
      <c r="I316"/>
      <c r="J316"/>
      <c r="K316"/>
      <c r="L316"/>
      <c r="M316"/>
      <c r="N316"/>
      <c r="O316"/>
    </row>
    <row r="317" spans="9:19" x14ac:dyDescent="0.25">
      <c r="I317"/>
      <c r="J317"/>
      <c r="K317"/>
      <c r="L317"/>
      <c r="M317"/>
      <c r="N317"/>
      <c r="O317"/>
    </row>
    <row r="318" spans="9:19" x14ac:dyDescent="0.25">
      <c r="I318"/>
      <c r="J318"/>
      <c r="K318"/>
      <c r="L318"/>
      <c r="M318"/>
      <c r="N318"/>
      <c r="O318"/>
    </row>
    <row r="319" spans="9:19" x14ac:dyDescent="0.25">
      <c r="I319"/>
      <c r="J319"/>
      <c r="K319"/>
      <c r="L319"/>
      <c r="M319"/>
      <c r="N319"/>
      <c r="O319"/>
    </row>
    <row r="320" spans="9:19" x14ac:dyDescent="0.25">
      <c r="I320"/>
      <c r="J320"/>
      <c r="K320"/>
      <c r="L320"/>
      <c r="M320"/>
      <c r="N320"/>
      <c r="O320"/>
    </row>
    <row r="321" spans="9:15" x14ac:dyDescent="0.25">
      <c r="I321"/>
      <c r="J321"/>
      <c r="K321"/>
      <c r="L321"/>
      <c r="M321"/>
      <c r="N321"/>
      <c r="O321"/>
    </row>
    <row r="322" spans="9:15" x14ac:dyDescent="0.25">
      <c r="I322"/>
      <c r="J322"/>
      <c r="K322"/>
      <c r="L322"/>
      <c r="M322"/>
      <c r="N322"/>
      <c r="O322"/>
    </row>
    <row r="323" spans="9:15" x14ac:dyDescent="0.25">
      <c r="I323"/>
      <c r="J323"/>
      <c r="K323"/>
      <c r="L323"/>
      <c r="M323"/>
      <c r="N323"/>
      <c r="O323"/>
    </row>
    <row r="324" spans="9:15" x14ac:dyDescent="0.25">
      <c r="I324"/>
      <c r="J324"/>
      <c r="K324"/>
      <c r="L324"/>
      <c r="M324"/>
      <c r="N324"/>
      <c r="O324"/>
    </row>
    <row r="325" spans="9:15" x14ac:dyDescent="0.25">
      <c r="I325"/>
      <c r="J325"/>
      <c r="K325"/>
      <c r="L325"/>
      <c r="M325"/>
      <c r="N325"/>
      <c r="O325"/>
    </row>
    <row r="326" spans="9:15" x14ac:dyDescent="0.25">
      <c r="I326"/>
      <c r="J326"/>
      <c r="K326"/>
      <c r="L326"/>
      <c r="M326"/>
      <c r="N326"/>
      <c r="O326"/>
    </row>
    <row r="327" spans="9:15" x14ac:dyDescent="0.25">
      <c r="I327"/>
      <c r="J327"/>
      <c r="K327"/>
      <c r="L327"/>
      <c r="M327"/>
      <c r="N327"/>
      <c r="O327"/>
    </row>
    <row r="328" spans="9:15" x14ac:dyDescent="0.25">
      <c r="I328"/>
      <c r="J328"/>
      <c r="K328"/>
      <c r="L328"/>
      <c r="M328"/>
      <c r="N328"/>
      <c r="O328"/>
    </row>
    <row r="329" spans="9:15" x14ac:dyDescent="0.25">
      <c r="I329"/>
      <c r="J329"/>
      <c r="K329"/>
      <c r="L329"/>
      <c r="M329"/>
      <c r="N329"/>
      <c r="O329"/>
    </row>
    <row r="330" spans="9:15" x14ac:dyDescent="0.25">
      <c r="I330"/>
      <c r="J330"/>
      <c r="K330"/>
      <c r="L330"/>
      <c r="M330"/>
      <c r="N330"/>
      <c r="O330"/>
    </row>
    <row r="331" spans="9:15" x14ac:dyDescent="0.25">
      <c r="I331"/>
      <c r="J331"/>
      <c r="K331"/>
      <c r="L331"/>
      <c r="M331"/>
      <c r="N331"/>
      <c r="O331"/>
    </row>
    <row r="332" spans="9:15" x14ac:dyDescent="0.25">
      <c r="I332"/>
      <c r="J332"/>
      <c r="K332"/>
      <c r="L332"/>
      <c r="M332"/>
      <c r="N332"/>
      <c r="O332"/>
    </row>
    <row r="333" spans="9:15" x14ac:dyDescent="0.25">
      <c r="I333"/>
      <c r="J333"/>
      <c r="K333"/>
      <c r="L333"/>
      <c r="M333"/>
      <c r="N333"/>
      <c r="O333"/>
    </row>
    <row r="334" spans="9:15" x14ac:dyDescent="0.25">
      <c r="I334"/>
      <c r="J334"/>
      <c r="K334"/>
      <c r="L334"/>
      <c r="M334"/>
      <c r="N334"/>
      <c r="O334"/>
    </row>
    <row r="335" spans="9:15" x14ac:dyDescent="0.25">
      <c r="I335"/>
      <c r="J335"/>
      <c r="K335"/>
      <c r="L335"/>
      <c r="M335"/>
      <c r="N335"/>
      <c r="O335"/>
    </row>
    <row r="336" spans="9:15" x14ac:dyDescent="0.25">
      <c r="I336"/>
      <c r="J336"/>
      <c r="K336"/>
      <c r="L336"/>
      <c r="M336"/>
      <c r="N336"/>
      <c r="O336"/>
    </row>
    <row r="337" spans="1:15" x14ac:dyDescent="0.25">
      <c r="I337"/>
      <c r="J337"/>
      <c r="K337"/>
      <c r="L337"/>
      <c r="M337"/>
      <c r="N337"/>
      <c r="O337"/>
    </row>
    <row r="338" spans="1:15" x14ac:dyDescent="0.25">
      <c r="I338"/>
      <c r="J338"/>
      <c r="K338"/>
      <c r="L338"/>
      <c r="M338"/>
      <c r="N338"/>
      <c r="O338"/>
    </row>
    <row r="339" spans="1:1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</sheetData>
  <sheetProtection algorithmName="SHA-512" hashValue="8nPgdca6p8n7L4Wsf33HUqWtdeygC3m+kExlDIBsjEh3FpkTTv/s4rmJ5IdX7SwSxuzDBugEr4VPgTzRl8V4BQ==" saltValue="E8b1zy3Qzm4FrZmfKtpHyg==" spinCount="100000" sheet="1" selectLockedCells="1"/>
  <mergeCells count="36">
    <mergeCell ref="A58:H58"/>
    <mergeCell ref="A17:F17"/>
    <mergeCell ref="A13:E13"/>
    <mergeCell ref="A15:H15"/>
    <mergeCell ref="A50:C50"/>
    <mergeCell ref="A52:C52"/>
    <mergeCell ref="A54:C54"/>
    <mergeCell ref="A34:C34"/>
    <mergeCell ref="A36:C36"/>
    <mergeCell ref="A38:C38"/>
    <mergeCell ref="A27:G27"/>
    <mergeCell ref="A26:G26"/>
    <mergeCell ref="A43:G43"/>
    <mergeCell ref="A1:H1"/>
    <mergeCell ref="A2:H2"/>
    <mergeCell ref="A6:D6"/>
    <mergeCell ref="A7:F7"/>
    <mergeCell ref="A5:H5"/>
    <mergeCell ref="A9:H9"/>
    <mergeCell ref="A12:H12"/>
    <mergeCell ref="A40:G40"/>
    <mergeCell ref="A21:G21"/>
    <mergeCell ref="A42:G42"/>
    <mergeCell ref="A10:H10"/>
    <mergeCell ref="B87:E87"/>
    <mergeCell ref="B89:E89"/>
    <mergeCell ref="B91:E91"/>
    <mergeCell ref="D95:E95"/>
    <mergeCell ref="A62:E62"/>
    <mergeCell ref="A85:H85"/>
    <mergeCell ref="A81:C81"/>
    <mergeCell ref="A68:C68"/>
    <mergeCell ref="A64:C64"/>
    <mergeCell ref="A79:C79"/>
    <mergeCell ref="A77:C77"/>
    <mergeCell ref="A83:G83"/>
  </mergeCells>
  <dataValidations xWindow="587" yWindow="609" count="11">
    <dataValidation type="list" allowBlank="1" showInputMessage="1" showErrorMessage="1" promptTitle="Vælg fra listen" prompt="Klik i højre side af cellen og vælg hvilken type hus" sqref="E64" xr:uid="{00000000-0002-0000-0000-000000000000}">
      <formula1>$B$200:$C$200</formula1>
    </dataValidation>
    <dataValidation type="list" allowBlank="1" showInputMessage="1" showErrorMessage="1" promptTitle="Vælg" prompt="Klik i højre side af cellen og vælg Ja eller Nej" sqref="D77 B23:B25 F75 B44:B45 F68:F73 B60 D50 B41 D34 B28:B29" xr:uid="{00000000-0002-0000-0000-000001000000}">
      <formula1>$F$203:$F$204</formula1>
    </dataValidation>
    <dataValidation allowBlank="1" showInputMessage="1" showErrorMessage="1" promptTitle="Skriv" prompt="Skriv antal dage der har været frit logi til rådighed" sqref="F44 F47:F49 F41 F28 F23:F25" xr:uid="{00000000-0002-0000-0000-000004000000}"/>
    <dataValidation allowBlank="1" showInputMessage="1" showErrorMessage="1" promptTitle="Skriv" prompt="Skriv antal dage der har været bolig til rådighed" sqref="F60" xr:uid="{00000000-0002-0000-0000-000005000000}"/>
    <dataValidation allowBlank="1" showInputMessage="1" showErrorMessage="1" promptTitle="Skriv" prompt="Angiv beløb for perioden, hvis der har været en egenbetaling" sqref="F62" xr:uid="{00000000-0002-0000-0000-000006000000}"/>
    <dataValidation allowBlank="1" showInputMessage="1" showErrorMessage="1" promptTitle="Skriv" prompt="Angiv antal m2 boligens areal udgør" sqref="B66" xr:uid="{00000000-0002-0000-0000-000007000000}"/>
    <dataValidation allowBlank="1" showInputMessage="1" showErrorMessage="1" promptTitle="Skriv" prompt="Angiv boligens opførelsessum pr. m2" sqref="F66" xr:uid="{00000000-0002-0000-0000-000008000000}"/>
    <dataValidation allowBlank="1" showInputMessage="1" showErrorMessage="1" promptTitle="Skriv" prompt="Angiv det faktuelt samlede beløb af fri el, varme mv. i perioden" sqref="D79 D52 D36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D81 D54 D38" xr:uid="{00000000-0002-0000-0000-00000A000000}"/>
    <dataValidation allowBlank="1" showInputMessage="1" showErrorMessage="1" promptTitle="Skriv" prompt="Skriv antal dage der har været vakant- eller prævakant bolig til rådighed" sqref="F45 F29" xr:uid="{18762852-BE63-4D16-AF98-B81222AA5392}"/>
    <dataValidation allowBlank="1" showInputMessage="1" showErrorMessage="1" promptTitle="Skriv" prompt="Skriv antal rum der har været til rådighed" sqref="F46 F30" xr:uid="{E4EEC459-F063-4F4E-97B1-F1B12BFDB757}"/>
  </dataValidations>
  <hyperlinks>
    <hyperlink ref="E6" r:id="rId1" xr:uid="{6DDA8493-CCF9-41E0-AFE8-B07B3BCDE6CF}"/>
  </hyperlinks>
  <pageMargins left="0.70866141732283472" right="0.51181102362204722" top="0.59055118110236227" bottom="0.59055118110236227" header="0.31496062992125984" footer="0.31496062992125984"/>
  <pageSetup paperSize="9" scale="6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Mathias Geisler</cp:lastModifiedBy>
  <cp:lastPrinted>2023-11-30T17:20:54Z</cp:lastPrinted>
  <dcterms:created xsi:type="dcterms:W3CDTF">2013-02-01T12:54:25Z</dcterms:created>
  <dcterms:modified xsi:type="dcterms:W3CDTF">2023-12-01T14:15:58Z</dcterms:modified>
</cp:coreProperties>
</file>