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kmap\Documents\Blanketter mm, Sulinal\"/>
    </mc:Choice>
  </mc:AlternateContent>
  <xr:revisionPtr revIDLastSave="0" documentId="8_{FB561CCD-67E1-4A9A-8C53-52E8C362D154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840" activeTab="4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7" i="2" l="1"/>
  <c r="X10" i="2" l="1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Z11" i="2" l="1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F202" i="2"/>
  <c r="G202" i="2"/>
  <c r="H202" i="2"/>
  <c r="I202" i="2"/>
  <c r="J202" i="2"/>
  <c r="K202" i="2"/>
  <c r="L202" i="2"/>
  <c r="B202" i="2"/>
  <c r="Z29" i="2" s="1"/>
  <c r="Z9" i="2"/>
  <c r="Z10" i="2" l="1"/>
  <c r="Z30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 l="1"/>
  <c r="H212" i="2"/>
  <c r="H210" i="2"/>
  <c r="H209" i="2"/>
  <c r="H213" i="2"/>
  <c r="H211" i="2"/>
  <c r="P6" i="3"/>
  <c r="J211" i="2" l="1"/>
  <c r="K211" i="2" s="1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 s="1"/>
  <c r="P213" i="2"/>
  <c r="P215" i="2" s="1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 l="1"/>
  <c r="K213" i="2" s="1"/>
  <c r="J210" i="2"/>
  <c r="K210" i="2" s="1"/>
  <c r="Z8" i="2"/>
  <c r="J212" i="2"/>
  <c r="P7" i="3"/>
  <c r="Y35" i="2" l="1"/>
  <c r="T35" i="2" s="1"/>
  <c r="U35" i="2" s="1"/>
  <c r="K212" i="2"/>
  <c r="X9" i="2"/>
  <c r="X8" i="2" s="1"/>
  <c r="Y153" i="2"/>
  <c r="T153" i="2" s="1"/>
  <c r="U153" i="2" s="1"/>
  <c r="Y145" i="2"/>
  <c r="T145" i="2" s="1"/>
  <c r="U145" i="2" s="1"/>
  <c r="Y137" i="2"/>
  <c r="T137" i="2" s="1"/>
  <c r="U137" i="2" s="1"/>
  <c r="Y129" i="2"/>
  <c r="T129" i="2" s="1"/>
  <c r="U129" i="2" s="1"/>
  <c r="Y121" i="2"/>
  <c r="T121" i="2" s="1"/>
  <c r="AA121" i="2" s="1"/>
  <c r="Y113" i="2"/>
  <c r="T113" i="2" s="1"/>
  <c r="AA113" i="2" s="1"/>
  <c r="Y105" i="2"/>
  <c r="T105" i="2" s="1"/>
  <c r="U105" i="2" s="1"/>
  <c r="Y97" i="2"/>
  <c r="T97" i="2" s="1"/>
  <c r="AA97" i="2" s="1"/>
  <c r="Y89" i="2"/>
  <c r="T89" i="2" s="1"/>
  <c r="AA89" i="2" s="1"/>
  <c r="Y81" i="2"/>
  <c r="T81" i="2" s="1"/>
  <c r="U81" i="2" s="1"/>
  <c r="Y73" i="2"/>
  <c r="T73" i="2" s="1"/>
  <c r="AA73" i="2" s="1"/>
  <c r="Y65" i="2"/>
  <c r="T65" i="2" s="1"/>
  <c r="AA65" i="2" s="1"/>
  <c r="Y57" i="2"/>
  <c r="T57" i="2" s="1"/>
  <c r="AA57" i="2" s="1"/>
  <c r="Y49" i="2"/>
  <c r="T49" i="2" s="1"/>
  <c r="AA49" i="2" s="1"/>
  <c r="Y41" i="2"/>
  <c r="T41" i="2" s="1"/>
  <c r="AA41" i="2" s="1"/>
  <c r="Y33" i="2"/>
  <c r="T33" i="2" s="1"/>
  <c r="AA33" i="2" s="1"/>
  <c r="Y25" i="2"/>
  <c r="T25" i="2" s="1"/>
  <c r="AA25" i="2" s="1"/>
  <c r="Y17" i="2"/>
  <c r="T17" i="2" s="1"/>
  <c r="AA17" i="2" s="1"/>
  <c r="Y72" i="2"/>
  <c r="T72" i="2" s="1"/>
  <c r="AA72" i="2" s="1"/>
  <c r="Y56" i="2"/>
  <c r="T56" i="2" s="1"/>
  <c r="AA56" i="2" s="1"/>
  <c r="Y40" i="2"/>
  <c r="T40" i="2" s="1"/>
  <c r="U40" i="2" s="1"/>
  <c r="Y24" i="2"/>
  <c r="T24" i="2" s="1"/>
  <c r="AA24" i="2" s="1"/>
  <c r="Y31" i="2"/>
  <c r="T31" i="2" s="1"/>
  <c r="U31" i="2" s="1"/>
  <c r="Y160" i="2"/>
  <c r="T160" i="2" s="1"/>
  <c r="AA160" i="2" s="1"/>
  <c r="Y152" i="2"/>
  <c r="T152" i="2" s="1"/>
  <c r="AA152" i="2" s="1"/>
  <c r="Y144" i="2"/>
  <c r="T144" i="2" s="1"/>
  <c r="AA144" i="2" s="1"/>
  <c r="Y136" i="2"/>
  <c r="T136" i="2" s="1"/>
  <c r="AA136" i="2" s="1"/>
  <c r="Y128" i="2"/>
  <c r="T128" i="2" s="1"/>
  <c r="AA128" i="2" s="1"/>
  <c r="Y120" i="2"/>
  <c r="T120" i="2" s="1"/>
  <c r="AA120" i="2" s="1"/>
  <c r="Y112" i="2"/>
  <c r="T112" i="2" s="1"/>
  <c r="AA112" i="2" s="1"/>
  <c r="Y104" i="2"/>
  <c r="T104" i="2" s="1"/>
  <c r="AA104" i="2" s="1"/>
  <c r="Y96" i="2"/>
  <c r="T96" i="2" s="1"/>
  <c r="AA96" i="2" s="1"/>
  <c r="Y88" i="2"/>
  <c r="T88" i="2" s="1"/>
  <c r="AA88" i="2" s="1"/>
  <c r="Y80" i="2"/>
  <c r="T80" i="2" s="1"/>
  <c r="AA80" i="2" s="1"/>
  <c r="Y64" i="2"/>
  <c r="T64" i="2" s="1"/>
  <c r="AA64" i="2" s="1"/>
  <c r="Y48" i="2"/>
  <c r="T48" i="2" s="1"/>
  <c r="AA48" i="2" s="1"/>
  <c r="Y32" i="2"/>
  <c r="T32" i="2" s="1"/>
  <c r="AA32" i="2" s="1"/>
  <c r="Y16" i="2"/>
  <c r="T16" i="2" s="1"/>
  <c r="AA16" i="2" s="1"/>
  <c r="Y15" i="2"/>
  <c r="T15" i="2" s="1"/>
  <c r="AA15" i="2" s="1"/>
  <c r="Y159" i="2"/>
  <c r="T159" i="2" s="1"/>
  <c r="U159" i="2" s="1"/>
  <c r="Y151" i="2"/>
  <c r="T151" i="2" s="1"/>
  <c r="U151" i="2" s="1"/>
  <c r="Y143" i="2"/>
  <c r="T143" i="2" s="1"/>
  <c r="U143" i="2" s="1"/>
  <c r="Y135" i="2"/>
  <c r="T135" i="2" s="1"/>
  <c r="U135" i="2" s="1"/>
  <c r="Y127" i="2"/>
  <c r="T127" i="2" s="1"/>
  <c r="U127" i="2" s="1"/>
  <c r="Y119" i="2"/>
  <c r="T119" i="2" s="1"/>
  <c r="U119" i="2" s="1"/>
  <c r="Y111" i="2"/>
  <c r="T111" i="2" s="1"/>
  <c r="U111" i="2" s="1"/>
  <c r="Y103" i="2"/>
  <c r="T103" i="2" s="1"/>
  <c r="U103" i="2" s="1"/>
  <c r="Y95" i="2"/>
  <c r="T95" i="2" s="1"/>
  <c r="U95" i="2" s="1"/>
  <c r="Y87" i="2"/>
  <c r="T87" i="2" s="1"/>
  <c r="U87" i="2" s="1"/>
  <c r="Y79" i="2"/>
  <c r="T79" i="2" s="1"/>
  <c r="U79" i="2" s="1"/>
  <c r="Y71" i="2"/>
  <c r="T71" i="2" s="1"/>
  <c r="AA71" i="2" s="1"/>
  <c r="Y63" i="2"/>
  <c r="T63" i="2" s="1"/>
  <c r="AA63" i="2" s="1"/>
  <c r="Y55" i="2"/>
  <c r="T55" i="2" s="1"/>
  <c r="U55" i="2" s="1"/>
  <c r="Y47" i="2"/>
  <c r="T47" i="2" s="1"/>
  <c r="U47" i="2" s="1"/>
  <c r="Y39" i="2"/>
  <c r="T39" i="2" s="1"/>
  <c r="AA39" i="2" s="1"/>
  <c r="Y23" i="2"/>
  <c r="T23" i="2" s="1"/>
  <c r="AA23" i="2" s="1"/>
  <c r="Y20" i="2"/>
  <c r="T20" i="2" s="1"/>
  <c r="U20" i="2" s="1"/>
  <c r="Y158" i="2"/>
  <c r="T158" i="2" s="1"/>
  <c r="AA158" i="2" s="1"/>
  <c r="Y150" i="2"/>
  <c r="T150" i="2" s="1"/>
  <c r="AA150" i="2" s="1"/>
  <c r="Y142" i="2"/>
  <c r="T142" i="2" s="1"/>
  <c r="AA142" i="2" s="1"/>
  <c r="Y134" i="2"/>
  <c r="T134" i="2" s="1"/>
  <c r="AA134" i="2" s="1"/>
  <c r="Y126" i="2"/>
  <c r="T126" i="2" s="1"/>
  <c r="AA126" i="2" s="1"/>
  <c r="Y118" i="2"/>
  <c r="T118" i="2" s="1"/>
  <c r="AA118" i="2" s="1"/>
  <c r="Y110" i="2"/>
  <c r="T110" i="2" s="1"/>
  <c r="AA110" i="2" s="1"/>
  <c r="Y102" i="2"/>
  <c r="T102" i="2" s="1"/>
  <c r="AA102" i="2" s="1"/>
  <c r="Y94" i="2"/>
  <c r="T94" i="2" s="1"/>
  <c r="AA94" i="2" s="1"/>
  <c r="Y86" i="2"/>
  <c r="T86" i="2" s="1"/>
  <c r="AA86" i="2" s="1"/>
  <c r="Y78" i="2"/>
  <c r="T78" i="2" s="1"/>
  <c r="AA78" i="2" s="1"/>
  <c r="Y70" i="2"/>
  <c r="T70" i="2" s="1"/>
  <c r="U70" i="2" s="1"/>
  <c r="Y62" i="2"/>
  <c r="T62" i="2" s="1"/>
  <c r="U62" i="2" s="1"/>
  <c r="Y54" i="2"/>
  <c r="T54" i="2" s="1"/>
  <c r="U54" i="2" s="1"/>
  <c r="Y46" i="2"/>
  <c r="T46" i="2" s="1"/>
  <c r="U46" i="2" s="1"/>
  <c r="Y38" i="2"/>
  <c r="T38" i="2" s="1"/>
  <c r="U38" i="2" s="1"/>
  <c r="Y30" i="2"/>
  <c r="T30" i="2" s="1"/>
  <c r="U30" i="2" s="1"/>
  <c r="Y22" i="2"/>
  <c r="T22" i="2" s="1"/>
  <c r="AA22" i="2" s="1"/>
  <c r="Y14" i="2"/>
  <c r="T14" i="2" s="1"/>
  <c r="U14" i="2" s="1"/>
  <c r="Y44" i="2"/>
  <c r="T44" i="2" s="1"/>
  <c r="AA44" i="2" s="1"/>
  <c r="Y12" i="2"/>
  <c r="T12" i="2" s="1"/>
  <c r="AA12" i="2" s="1"/>
  <c r="Y157" i="2"/>
  <c r="T157" i="2" s="1"/>
  <c r="U157" i="2" s="1"/>
  <c r="Y149" i="2"/>
  <c r="T149" i="2" s="1"/>
  <c r="U149" i="2" s="1"/>
  <c r="Y141" i="2"/>
  <c r="T141" i="2" s="1"/>
  <c r="AA141" i="2" s="1"/>
  <c r="Y133" i="2"/>
  <c r="T133" i="2" s="1"/>
  <c r="AA133" i="2" s="1"/>
  <c r="Y125" i="2"/>
  <c r="T125" i="2" s="1"/>
  <c r="U125" i="2" s="1"/>
  <c r="Y117" i="2"/>
  <c r="T117" i="2" s="1"/>
  <c r="AA117" i="2" s="1"/>
  <c r="Y109" i="2"/>
  <c r="T109" i="2" s="1"/>
  <c r="U109" i="2" s="1"/>
  <c r="Y101" i="2"/>
  <c r="T101" i="2" s="1"/>
  <c r="U101" i="2" s="1"/>
  <c r="Y93" i="2"/>
  <c r="T93" i="2" s="1"/>
  <c r="U93" i="2" s="1"/>
  <c r="Y85" i="2"/>
  <c r="T85" i="2" s="1"/>
  <c r="AA85" i="2" s="1"/>
  <c r="Y77" i="2"/>
  <c r="T77" i="2" s="1"/>
  <c r="AA77" i="2" s="1"/>
  <c r="Y69" i="2"/>
  <c r="T69" i="2" s="1"/>
  <c r="AA69" i="2" s="1"/>
  <c r="Y61" i="2"/>
  <c r="T61" i="2" s="1"/>
  <c r="AA61" i="2" s="1"/>
  <c r="Y53" i="2"/>
  <c r="T53" i="2" s="1"/>
  <c r="AA53" i="2" s="1"/>
  <c r="Y45" i="2"/>
  <c r="T45" i="2" s="1"/>
  <c r="AA45" i="2" s="1"/>
  <c r="Y37" i="2"/>
  <c r="T37" i="2" s="1"/>
  <c r="AA37" i="2" s="1"/>
  <c r="Y29" i="2"/>
  <c r="T29" i="2" s="1"/>
  <c r="U29" i="2" s="1"/>
  <c r="Y21" i="2"/>
  <c r="T21" i="2" s="1"/>
  <c r="AA21" i="2" s="1"/>
  <c r="Y13" i="2"/>
  <c r="T13" i="2" s="1"/>
  <c r="AA13" i="2" s="1"/>
  <c r="Y52" i="2"/>
  <c r="T52" i="2" s="1"/>
  <c r="AA52" i="2" s="1"/>
  <c r="Y28" i="2"/>
  <c r="T28" i="2" s="1"/>
  <c r="AA28" i="2" s="1"/>
  <c r="Y156" i="2"/>
  <c r="T156" i="2" s="1"/>
  <c r="AA156" i="2" s="1"/>
  <c r="Y148" i="2"/>
  <c r="T148" i="2" s="1"/>
  <c r="AA148" i="2" s="1"/>
  <c r="Y140" i="2"/>
  <c r="T140" i="2" s="1"/>
  <c r="AA140" i="2" s="1"/>
  <c r="Y132" i="2"/>
  <c r="T132" i="2" s="1"/>
  <c r="AA132" i="2" s="1"/>
  <c r="Y124" i="2"/>
  <c r="T124" i="2" s="1"/>
  <c r="AA124" i="2" s="1"/>
  <c r="Y116" i="2"/>
  <c r="T116" i="2" s="1"/>
  <c r="AA116" i="2" s="1"/>
  <c r="Y108" i="2"/>
  <c r="T108" i="2" s="1"/>
  <c r="AA108" i="2" s="1"/>
  <c r="Y100" i="2"/>
  <c r="T100" i="2" s="1"/>
  <c r="AA100" i="2" s="1"/>
  <c r="Y92" i="2"/>
  <c r="T92" i="2" s="1"/>
  <c r="AA92" i="2" s="1"/>
  <c r="Y84" i="2"/>
  <c r="T84" i="2" s="1"/>
  <c r="AA84" i="2" s="1"/>
  <c r="Y76" i="2"/>
  <c r="T76" i="2" s="1"/>
  <c r="AA76" i="2" s="1"/>
  <c r="Y68" i="2"/>
  <c r="T68" i="2" s="1"/>
  <c r="AA68" i="2" s="1"/>
  <c r="Y60" i="2"/>
  <c r="T60" i="2" s="1"/>
  <c r="AA60" i="2" s="1"/>
  <c r="Y36" i="2"/>
  <c r="T36" i="2" s="1"/>
  <c r="AA36" i="2" s="1"/>
  <c r="Y155" i="2"/>
  <c r="T155" i="2" s="1"/>
  <c r="AA155" i="2" s="1"/>
  <c r="Y147" i="2"/>
  <c r="T147" i="2" s="1"/>
  <c r="U147" i="2" s="1"/>
  <c r="Y139" i="2"/>
  <c r="T139" i="2" s="1"/>
  <c r="U139" i="2" s="1"/>
  <c r="Y131" i="2"/>
  <c r="T131" i="2" s="1"/>
  <c r="AA131" i="2" s="1"/>
  <c r="Y123" i="2"/>
  <c r="T123" i="2" s="1"/>
  <c r="AA123" i="2" s="1"/>
  <c r="Y115" i="2"/>
  <c r="T115" i="2" s="1"/>
  <c r="U115" i="2" s="1"/>
  <c r="Y107" i="2"/>
  <c r="T107" i="2" s="1"/>
  <c r="U107" i="2" s="1"/>
  <c r="Y99" i="2"/>
  <c r="T99" i="2" s="1"/>
  <c r="U99" i="2" s="1"/>
  <c r="Y91" i="2"/>
  <c r="T91" i="2" s="1"/>
  <c r="AA91" i="2" s="1"/>
  <c r="Y83" i="2"/>
  <c r="T83" i="2" s="1"/>
  <c r="U83" i="2" s="1"/>
  <c r="Y75" i="2"/>
  <c r="T75" i="2" s="1"/>
  <c r="AA75" i="2" s="1"/>
  <c r="Y67" i="2"/>
  <c r="T67" i="2" s="1"/>
  <c r="AA67" i="2" s="1"/>
  <c r="Y59" i="2"/>
  <c r="T59" i="2" s="1"/>
  <c r="AA59" i="2" s="1"/>
  <c r="Y51" i="2"/>
  <c r="T51" i="2" s="1"/>
  <c r="U51" i="2" s="1"/>
  <c r="Y43" i="2"/>
  <c r="T43" i="2" s="1"/>
  <c r="AA43" i="2" s="1"/>
  <c r="Y27" i="2"/>
  <c r="T27" i="2" s="1"/>
  <c r="AA27" i="2" s="1"/>
  <c r="Y19" i="2"/>
  <c r="T19" i="2" s="1"/>
  <c r="AA19" i="2" s="1"/>
  <c r="Y11" i="2"/>
  <c r="T11" i="2" s="1"/>
  <c r="AA11" i="2" s="1"/>
  <c r="Y130" i="2"/>
  <c r="T130" i="2" s="1"/>
  <c r="AA130" i="2" s="1"/>
  <c r="Y106" i="2"/>
  <c r="T106" i="2" s="1"/>
  <c r="AA106" i="2" s="1"/>
  <c r="Y98" i="2"/>
  <c r="T98" i="2" s="1"/>
  <c r="AA98" i="2" s="1"/>
  <c r="Y82" i="2"/>
  <c r="T82" i="2" s="1"/>
  <c r="AA82" i="2" s="1"/>
  <c r="Y66" i="2"/>
  <c r="T66" i="2" s="1"/>
  <c r="U66" i="2" s="1"/>
  <c r="Y58" i="2"/>
  <c r="T58" i="2" s="1"/>
  <c r="AA58" i="2" s="1"/>
  <c r="Y42" i="2"/>
  <c r="T42" i="2" s="1"/>
  <c r="AA42" i="2" s="1"/>
  <c r="Y26" i="2"/>
  <c r="T26" i="2" s="1"/>
  <c r="AA26" i="2" s="1"/>
  <c r="Y10" i="2"/>
  <c r="T10" i="2" s="1"/>
  <c r="AA10" i="2" s="1"/>
  <c r="Y154" i="2"/>
  <c r="T154" i="2" s="1"/>
  <c r="AA154" i="2" s="1"/>
  <c r="Y146" i="2"/>
  <c r="T146" i="2" s="1"/>
  <c r="AA146" i="2" s="1"/>
  <c r="Y138" i="2"/>
  <c r="T138" i="2" s="1"/>
  <c r="AA138" i="2" s="1"/>
  <c r="Y122" i="2"/>
  <c r="T122" i="2" s="1"/>
  <c r="AA122" i="2" s="1"/>
  <c r="Y114" i="2"/>
  <c r="T114" i="2" s="1"/>
  <c r="AA114" i="2" s="1"/>
  <c r="Y90" i="2"/>
  <c r="T90" i="2" s="1"/>
  <c r="AA90" i="2" s="1"/>
  <c r="Y74" i="2"/>
  <c r="T74" i="2" s="1"/>
  <c r="AA74" i="2" s="1"/>
  <c r="Y50" i="2"/>
  <c r="T50" i="2" s="1"/>
  <c r="AA50" i="2" s="1"/>
  <c r="Y34" i="2"/>
  <c r="T34" i="2" s="1"/>
  <c r="U34" i="2" s="1"/>
  <c r="Y18" i="2"/>
  <c r="T18" i="2" s="1"/>
  <c r="AA18" i="2" s="1"/>
  <c r="Y9" i="2"/>
  <c r="T9" i="2" s="1"/>
  <c r="AA9" i="2" s="1"/>
  <c r="Y161" i="2"/>
  <c r="T161" i="2" s="1"/>
  <c r="AA161" i="2" s="1"/>
  <c r="AA66" i="2"/>
  <c r="AA129" i="2"/>
  <c r="F4" i="4"/>
  <c r="U65" i="2" l="1"/>
  <c r="U85" i="2"/>
  <c r="AA95" i="2"/>
  <c r="U24" i="2"/>
  <c r="AA35" i="2"/>
  <c r="U113" i="2"/>
  <c r="U112" i="2"/>
  <c r="U33" i="2"/>
  <c r="AA159" i="2"/>
  <c r="U80" i="2"/>
  <c r="U110" i="2"/>
  <c r="U69" i="2"/>
  <c r="U56" i="2"/>
  <c r="U23" i="2"/>
  <c r="U160" i="2"/>
  <c r="AA46" i="2"/>
  <c r="U48" i="2"/>
  <c r="U96" i="2"/>
  <c r="AA149" i="2"/>
  <c r="AA127" i="2"/>
  <c r="U97" i="2"/>
  <c r="AA145" i="2"/>
  <c r="U16" i="2"/>
  <c r="AA107" i="2"/>
  <c r="U124" i="2"/>
  <c r="U117" i="2"/>
  <c r="U43" i="2"/>
  <c r="U21" i="2"/>
  <c r="U60" i="2"/>
  <c r="AA151" i="2"/>
  <c r="AA101" i="2"/>
  <c r="U126" i="2"/>
  <c r="AA87" i="2"/>
  <c r="U77" i="2"/>
  <c r="AA20" i="2"/>
  <c r="AA153" i="2"/>
  <c r="U25" i="2"/>
  <c r="U116" i="2"/>
  <c r="U88" i="2"/>
  <c r="U36" i="2"/>
  <c r="U102" i="2"/>
  <c r="U13" i="2"/>
  <c r="U106" i="2"/>
  <c r="U114" i="2"/>
  <c r="U27" i="2"/>
  <c r="U121" i="2"/>
  <c r="U152" i="2"/>
  <c r="U89" i="2"/>
  <c r="AA79" i="2"/>
  <c r="AA111" i="2"/>
  <c r="U144" i="2"/>
  <c r="AA81" i="2"/>
  <c r="U12" i="2"/>
  <c r="U49" i="2"/>
  <c r="AA62" i="2"/>
  <c r="AA47" i="2"/>
  <c r="AA30" i="2"/>
  <c r="U94" i="2"/>
  <c r="AA83" i="2"/>
  <c r="U155" i="2"/>
  <c r="U37" i="2"/>
  <c r="U64" i="2"/>
  <c r="U72" i="2"/>
  <c r="U136" i="2"/>
  <c r="U26" i="2"/>
  <c r="AA137" i="2"/>
  <c r="U73" i="2"/>
  <c r="U140" i="2"/>
  <c r="AA99" i="2"/>
  <c r="U141" i="2"/>
  <c r="U123" i="2"/>
  <c r="U76" i="2"/>
  <c r="U58" i="2"/>
  <c r="AA34" i="2"/>
  <c r="U161" i="2"/>
  <c r="AA38" i="2"/>
  <c r="U59" i="2"/>
  <c r="U18" i="2"/>
  <c r="U120" i="2"/>
  <c r="U128" i="2"/>
  <c r="U75" i="2"/>
  <c r="U156" i="2"/>
  <c r="U142" i="2"/>
  <c r="U63" i="2"/>
  <c r="U91" i="2"/>
  <c r="U19" i="2"/>
  <c r="U90" i="2"/>
  <c r="U10" i="2"/>
  <c r="U53" i="2"/>
  <c r="U158" i="2"/>
  <c r="U130" i="2"/>
  <c r="U108" i="2"/>
  <c r="AA143" i="2"/>
  <c r="AA139" i="2"/>
  <c r="AA14" i="2"/>
  <c r="U50" i="2"/>
  <c r="U154" i="2"/>
  <c r="U42" i="2"/>
  <c r="U17" i="2"/>
  <c r="U92" i="2"/>
  <c r="U52" i="2"/>
  <c r="U98" i="2"/>
  <c r="U133" i="2"/>
  <c r="U78" i="2"/>
  <c r="U67" i="2"/>
  <c r="U134" i="2"/>
  <c r="U45" i="2"/>
  <c r="AA40" i="2"/>
  <c r="U57" i="2"/>
  <c r="U131" i="2"/>
  <c r="AA109" i="2"/>
  <c r="U44" i="2"/>
  <c r="AA135" i="2"/>
  <c r="AA55" i="2"/>
  <c r="U32" i="2"/>
  <c r="U148" i="2"/>
  <c r="AA119" i="2"/>
  <c r="AA70" i="2"/>
  <c r="U84" i="2"/>
  <c r="U39" i="2"/>
  <c r="AA103" i="2"/>
  <c r="U15" i="2"/>
  <c r="U138" i="2"/>
  <c r="U104" i="2"/>
  <c r="AA31" i="2"/>
  <c r="AA157" i="2"/>
  <c r="U132" i="2"/>
  <c r="AA54" i="2"/>
  <c r="U11" i="2"/>
  <c r="AA147" i="2"/>
  <c r="AA93" i="2"/>
  <c r="U100" i="2"/>
  <c r="U68" i="2"/>
  <c r="T2" i="2"/>
  <c r="U86" i="2"/>
  <c r="U146" i="2"/>
  <c r="U28" i="2"/>
  <c r="U9" i="2"/>
  <c r="G4" i="4" s="1"/>
  <c r="U71" i="2"/>
  <c r="U22" i="2"/>
  <c r="U61" i="2"/>
  <c r="U41" i="2"/>
  <c r="AA125" i="2"/>
  <c r="AA115" i="2"/>
  <c r="AA105" i="2"/>
  <c r="U118" i="2"/>
  <c r="U150" i="2"/>
  <c r="AA51" i="2"/>
  <c r="U122" i="2"/>
  <c r="Y8" i="2"/>
  <c r="U74" i="2"/>
  <c r="AA29" i="2"/>
  <c r="U82" i="2"/>
  <c r="H4" i="4"/>
  <c r="T4" i="2" l="1"/>
  <c r="T3" i="2"/>
  <c r="AA8" i="2"/>
</calcChain>
</file>

<file path=xl/sharedStrings.xml><?xml version="1.0" encoding="utf-8"?>
<sst xmlns="http://schemas.openxmlformats.org/spreadsheetml/2006/main" count="1487" uniqueCount="363">
  <si>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</si>
  <si>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</si>
  <si>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</si>
  <si>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</si>
  <si>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</si>
  <si>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</si>
  <si>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</si>
  <si>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</si>
  <si>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</si>
  <si>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</si>
  <si>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</si>
  <si>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</si>
  <si>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</si>
  <si>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</si>
  <si>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</si>
  <si>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</si>
  <si>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</si>
  <si>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</si>
  <si>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</si>
  <si>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</si>
  <si>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</si>
  <si>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</si>
  <si>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</si>
  <si>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</si>
  <si>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</si>
  <si>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</si>
  <si>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</si>
  <si>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</si>
  <si>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</si>
  <si>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</si>
  <si>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</si>
  <si>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</si>
  <si>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</si>
  <si>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</si>
  <si>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</si>
  <si>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</si>
  <si>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</si>
  <si>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</si>
  <si>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</si>
  <si>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</si>
  <si>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</si>
  <si>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</si>
  <si>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</si>
  <si>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</si>
  <si>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</si>
  <si>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</si>
  <si>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</si>
  <si>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</si>
  <si>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</si>
  <si>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</si>
  <si>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</si>
  <si>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</si>
  <si>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</si>
  <si>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</si>
  <si>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</si>
  <si>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</si>
  <si>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</si>
  <si>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</si>
  <si>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</si>
  <si>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</si>
  <si>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</si>
  <si>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</si>
  <si>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</si>
  <si>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</si>
  <si>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</si>
  <si>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</si>
  <si>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</si>
  <si>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</si>
  <si>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</si>
  <si>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</si>
  <si>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</si>
  <si>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</si>
  <si>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</si>
  <si>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</si>
  <si>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</si>
  <si>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</si>
  <si>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</si>
  <si>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</si>
  <si>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</si>
  <si>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</si>
  <si>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</si>
  <si>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</si>
  <si>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</si>
  <si>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</si>
  <si>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</si>
  <si>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</si>
  <si>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</si>
  <si>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</si>
  <si>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</si>
  <si>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</si>
  <si>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</si>
  <si>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</si>
  <si>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</si>
  <si>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</si>
  <si>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</si>
  <si>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</si>
  <si>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</si>
  <si>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</si>
  <si>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</si>
  <si>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</si>
  <si>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</si>
  <si>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</si>
  <si>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</si>
  <si>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</si>
  <si>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</si>
  <si>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</si>
  <si>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</si>
  <si>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</si>
  <si>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</si>
  <si>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</si>
  <si>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</si>
  <si>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</si>
  <si>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</si>
  <si>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</si>
  <si>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</si>
  <si>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</si>
  <si>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</si>
  <si>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</si>
  <si>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</si>
  <si>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</si>
  <si>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</si>
  <si>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</si>
  <si>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</si>
  <si>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</si>
  <si>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</si>
  <si>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</si>
  <si>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</si>
  <si>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</si>
  <si>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</si>
  <si>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</si>
  <si>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</si>
  <si>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</si>
  <si>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</si>
  <si>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</si>
  <si>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</si>
  <si>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</si>
  <si>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</si>
  <si>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</si>
  <si>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</si>
  <si>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</si>
  <si>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</si>
  <si>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</si>
  <si>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</si>
  <si>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</si>
  <si>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</si>
  <si>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</si>
  <si>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</si>
  <si>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</si>
  <si>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</si>
  <si>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</si>
  <si>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</si>
  <si>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</si>
  <si>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</si>
  <si>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</si>
  <si>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</si>
  <si>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</si>
  <si>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</si>
  <si>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</si>
  <si>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</si>
  <si>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</si>
  <si>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</si>
  <si>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</si>
  <si>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</si>
  <si>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</si>
  <si>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</si>
  <si>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</si>
  <si>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</si>
  <si>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</si>
  <si>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</si>
  <si>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</si>
  <si>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</si>
  <si>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</si>
  <si>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</si>
  <si>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</si>
  <si>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</si>
  <si>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</si>
  <si>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</si>
  <si>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</si>
  <si>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</si>
  <si>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</si>
  <si>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</si>
  <si>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</si>
  <si>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</si>
  <si>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</si>
  <si>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</si>
  <si>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</si>
  <si>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</si>
  <si>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</si>
  <si>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</si>
  <si>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</si>
  <si>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</si>
  <si>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</si>
  <si>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</si>
  <si>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</si>
  <si>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</si>
  <si>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</si>
  <si>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</si>
  <si>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</si>
  <si>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</si>
  <si>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</si>
  <si>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</si>
  <si>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</si>
  <si>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</si>
  <si>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</si>
  <si>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</si>
  <si>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</si>
  <si>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</si>
  <si>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</si>
  <si>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</si>
  <si>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</si>
  <si>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</si>
  <si>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</si>
  <si>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</si>
  <si>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</si>
  <si>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</si>
  <si>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</si>
  <si>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</si>
  <si>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</si>
  <si>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</si>
  <si>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</si>
  <si>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</si>
  <si>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</si>
  <si>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</si>
  <si>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</si>
  <si>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</si>
  <si>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</si>
  <si>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</si>
  <si>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</si>
  <si>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</si>
  <si>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</si>
  <si>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</si>
  <si>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</si>
  <si>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</si>
  <si>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</si>
  <si>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</si>
  <si>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</si>
  <si>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</si>
  <si>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</si>
  <si>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</si>
  <si>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</si>
  <si>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</si>
  <si>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</si>
  <si>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</si>
  <si>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</si>
  <si>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</si>
  <si>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</si>
  <si>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</si>
  <si>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</si>
  <si>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</si>
  <si>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</si>
  <si>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</si>
  <si>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</si>
  <si>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</si>
  <si>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</si>
  <si>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</si>
  <si>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</si>
  <si>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</si>
  <si>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</si>
  <si>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</si>
  <si>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</si>
  <si>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</si>
  <si>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</si>
  <si>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</si>
  <si>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</si>
  <si>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</si>
  <si>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</si>
  <si>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</si>
  <si>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</si>
  <si>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</si>
  <si>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</si>
  <si>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</si>
  <si>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</si>
  <si>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</si>
  <si>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</si>
  <si>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</si>
  <si>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</si>
  <si>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</si>
  <si>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</si>
  <si>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</si>
  <si>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</si>
  <si>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</si>
  <si>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</si>
  <si>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</si>
  <si>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</si>
  <si>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</si>
  <si>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</si>
  <si>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</si>
  <si>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</si>
  <si>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</si>
  <si>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</si>
  <si>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</si>
  <si>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</si>
  <si>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</si>
  <si>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</si>
  <si>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</si>
  <si>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</si>
  <si>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</si>
  <si>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</si>
  <si>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</si>
  <si>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</si>
  <si>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</si>
  <si>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</si>
  <si>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</si>
  <si>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</si>
  <si>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</si>
  <si>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</si>
  <si>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</si>
  <si>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</si>
  <si>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</si>
  <si>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</si>
  <si>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</si>
  <si>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</si>
  <si>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</si>
  <si>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</si>
  <si>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</si>
  <si>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</si>
  <si>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</si>
  <si>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</si>
  <si>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</si>
  <si>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</si>
  <si>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</si>
  <si>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</si>
  <si>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</si>
  <si>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</si>
  <si>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</si>
  <si>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</si>
  <si>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</si>
  <si>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</si>
  <si>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</si>
  <si>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</si>
  <si>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</si>
  <si>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</si>
  <si>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</si>
  <si>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</si>
  <si>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</si>
  <si>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</si>
  <si>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</si>
  <si>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</si>
  <si>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</si>
  <si>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</si>
  <si>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</si>
  <si>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</si>
  <si>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</si>
  <si>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</si>
  <si>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</si>
  <si>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</si>
  <si>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</si>
  <si>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</si>
  <si>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</si>
  <si>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</si>
  <si>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</si>
  <si>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</si>
  <si>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</si>
  <si>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</si>
  <si>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</si>
  <si>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</si>
  <si>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</si>
  <si>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</si>
  <si>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</si>
  <si>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</si>
  <si>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</si>
  <si>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Full</t>
  </si>
  <si>
    <t>Valutakurser (nationalbanken.dk)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</si>
</sst>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5" fillId="0" borderId="0" applyNumberFormat="0" applyFill="0" applyBorder="0" applyAlignment="0" applyProtection="0"/>
  </cellStyleXfs>
  <cellXfs count="236">
    <xf numFmtId="0" fontId="0" fillId="0" borderId="0" xfId="0" applyFont="1" applyAlignment="1"/>
    <xf numFmtId="0" fontId="0" fillId="2" borderId="0" xfId="0" applyFont="1" applyFill="1" applyBorder="1"/>
    <xf numFmtId="0" fontId="8" fillId="2" borderId="0" xfId="0" applyFont="1" applyFill="1" applyBorder="1"/>
    <xf numFmtId="0" fontId="9" fillId="3" borderId="1" xfId="0" applyFont="1" applyFill="1" applyBorder="1"/>
    <xf numFmtId="0" fontId="11" fillId="3" borderId="3" xfId="0" applyFont="1" applyFill="1" applyBorder="1"/>
    <xf numFmtId="0" fontId="9" fillId="3" borderId="5" xfId="0" applyFont="1" applyFill="1" applyBorder="1" applyAlignment="1">
      <alignment vertical="center" wrapText="1"/>
    </xf>
    <xf numFmtId="0" fontId="9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0" fontId="0" fillId="2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17" fillId="3" borderId="7" xfId="0" applyFont="1" applyFill="1" applyBorder="1" applyAlignment="1">
      <alignment horizontal="center" vertical="center"/>
    </xf>
    <xf numFmtId="0" fontId="17" fillId="3" borderId="0" xfId="0" applyFont="1" applyFill="1" applyBorder="1"/>
    <xf numFmtId="0" fontId="17" fillId="3" borderId="8" xfId="0" applyFont="1" applyFill="1" applyBorder="1"/>
    <xf numFmtId="0" fontId="17" fillId="4" borderId="19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19" fillId="3" borderId="8" xfId="0" applyFont="1" applyFill="1" applyBorder="1"/>
    <xf numFmtId="0" fontId="17" fillId="3" borderId="0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7" fillId="3" borderId="0" xfId="0" applyFont="1" applyFill="1" applyBorder="1" applyAlignment="1">
      <alignment vertical="center"/>
    </xf>
    <xf numFmtId="0" fontId="20" fillId="3" borderId="0" xfId="0" applyFont="1" applyFill="1" applyBorder="1"/>
    <xf numFmtId="0" fontId="15" fillId="2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horizontal="left" wrapText="1"/>
    </xf>
    <xf numFmtId="0" fontId="21" fillId="3" borderId="0" xfId="0" applyFont="1" applyFill="1" applyBorder="1"/>
    <xf numFmtId="0" fontId="15" fillId="2" borderId="3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/>
    </xf>
    <xf numFmtId="3" fontId="13" fillId="2" borderId="0" xfId="0" applyNumberFormat="1" applyFont="1" applyFill="1" applyBorder="1"/>
    <xf numFmtId="0" fontId="19" fillId="3" borderId="0" xfId="0" applyFont="1" applyFill="1" applyBorder="1"/>
    <xf numFmtId="1" fontId="15" fillId="2" borderId="5" xfId="0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left"/>
    </xf>
    <xf numFmtId="0" fontId="9" fillId="3" borderId="19" xfId="0" applyFont="1" applyFill="1" applyBorder="1"/>
    <xf numFmtId="0" fontId="15" fillId="2" borderId="1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11" fillId="3" borderId="0" xfId="0" applyFont="1" applyFill="1" applyBorder="1"/>
    <xf numFmtId="0" fontId="15" fillId="2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/>
    <xf numFmtId="165" fontId="9" fillId="2" borderId="0" xfId="0" applyNumberFormat="1" applyFont="1" applyFill="1" applyBorder="1"/>
    <xf numFmtId="1" fontId="15" fillId="2" borderId="21" xfId="0" applyNumberFormat="1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center" vertical="center"/>
    </xf>
    <xf numFmtId="0" fontId="9" fillId="3" borderId="23" xfId="0" applyFont="1" applyFill="1" applyBorder="1"/>
    <xf numFmtId="0" fontId="18" fillId="2" borderId="0" xfId="0" applyFont="1" applyFill="1" applyBorder="1"/>
    <xf numFmtId="0" fontId="24" fillId="3" borderId="0" xfId="0" applyFont="1" applyFill="1" applyBorder="1" applyAlignment="1">
      <alignment horizontal="center"/>
    </xf>
    <xf numFmtId="0" fontId="24" fillId="3" borderId="0" xfId="0" applyFont="1" applyFill="1" applyBorder="1"/>
    <xf numFmtId="0" fontId="9" fillId="3" borderId="20" xfId="0" applyFont="1" applyFill="1" applyBorder="1"/>
    <xf numFmtId="0" fontId="9" fillId="3" borderId="16" xfId="0" applyFont="1" applyFill="1" applyBorder="1"/>
    <xf numFmtId="0" fontId="18" fillId="3" borderId="1" xfId="0" applyFont="1" applyFill="1" applyBorder="1" applyAlignment="1">
      <alignment horizontal="center" vertical="center"/>
    </xf>
    <xf numFmtId="0" fontId="11" fillId="3" borderId="17" xfId="0" applyFont="1" applyFill="1" applyBorder="1"/>
    <xf numFmtId="0" fontId="18" fillId="3" borderId="3" xfId="0" applyFont="1" applyFill="1" applyBorder="1" applyAlignment="1">
      <alignment horizontal="center" vertical="center"/>
    </xf>
    <xf numFmtId="0" fontId="9" fillId="3" borderId="17" xfId="0" applyFont="1" applyFill="1" applyBorder="1"/>
    <xf numFmtId="0" fontId="18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 applyBorder="1" applyAlignment="1">
      <alignment horizontal="center"/>
    </xf>
    <xf numFmtId="0" fontId="17" fillId="3" borderId="10" xfId="0" applyFont="1" applyFill="1" applyBorder="1"/>
    <xf numFmtId="0" fontId="9" fillId="3" borderId="5" xfId="0" applyFont="1" applyFill="1" applyBorder="1" applyAlignment="1">
      <alignment horizontal="center" vertical="center"/>
    </xf>
    <xf numFmtId="0" fontId="17" fillId="3" borderId="12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/>
    </xf>
    <xf numFmtId="3" fontId="18" fillId="3" borderId="17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5" xfId="0" applyFont="1" applyFill="1" applyBorder="1" applyAlignment="1">
      <alignment vertical="center" wrapText="1"/>
    </xf>
    <xf numFmtId="3" fontId="18" fillId="3" borderId="18" xfId="0" applyNumberFormat="1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/>
    </xf>
    <xf numFmtId="0" fontId="26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7" fillId="2" borderId="0" xfId="0" applyFont="1" applyFill="1" applyBorder="1"/>
    <xf numFmtId="0" fontId="25" fillId="3" borderId="17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 wrapText="1"/>
    </xf>
    <xf numFmtId="3" fontId="25" fillId="3" borderId="13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1" fontId="15" fillId="2" borderId="18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3" fillId="5" borderId="0" xfId="0" applyFont="1" applyFill="1" applyBorder="1"/>
    <xf numFmtId="0" fontId="18" fillId="5" borderId="0" xfId="0" applyFont="1" applyFill="1" applyBorder="1"/>
    <xf numFmtId="0" fontId="0" fillId="0" borderId="0" xfId="0" applyFont="1" applyBorder="1" applyAlignment="1"/>
    <xf numFmtId="1" fontId="17" fillId="2" borderId="22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protection locked="0"/>
    </xf>
    <xf numFmtId="3" fontId="25" fillId="0" borderId="3" xfId="0" applyNumberFormat="1" applyFont="1" applyBorder="1" applyAlignment="1" applyProtection="1">
      <alignment horizontal="center" vertical="center" wrapText="1"/>
      <protection locked="0"/>
    </xf>
    <xf numFmtId="3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3" fontId="28" fillId="0" borderId="22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NumberFormat="1" applyFont="1" applyBorder="1" applyAlignment="1" applyProtection="1">
      <alignment horizontal="center" vertical="center" wrapText="1"/>
      <protection locked="0"/>
    </xf>
    <xf numFmtId="0" fontId="33" fillId="6" borderId="0" xfId="1" applyFont="1" applyFill="1" applyAlignment="1" applyProtection="1">
      <alignment horizontal="right"/>
      <protection locked="0"/>
    </xf>
    <xf numFmtId="0" fontId="31" fillId="6" borderId="0" xfId="0" applyFont="1" applyFill="1" applyBorder="1"/>
    <xf numFmtId="165" fontId="31" fillId="6" borderId="0" xfId="0" applyNumberFormat="1" applyFont="1" applyFill="1" applyBorder="1" applyAlignment="1">
      <alignment horizontal="right"/>
    </xf>
    <xf numFmtId="0" fontId="18" fillId="6" borderId="0" xfId="0" applyFont="1" applyFill="1" applyBorder="1"/>
    <xf numFmtId="0" fontId="33" fillId="6" borderId="0" xfId="4" applyFont="1" applyFill="1" applyBorder="1" applyAlignment="1" applyProtection="1">
      <alignment horizontal="right"/>
      <protection locked="0"/>
    </xf>
    <xf numFmtId="0" fontId="34" fillId="0" borderId="0" xfId="0" applyFont="1" applyAlignment="1"/>
    <xf numFmtId="0" fontId="8" fillId="0" borderId="0" xfId="0" applyFont="1" applyAlignment="1"/>
    <xf numFmtId="0" fontId="32" fillId="6" borderId="0" xfId="0" applyFont="1" applyFill="1" applyBorder="1" applyAlignment="1">
      <alignment horizontal="left"/>
    </xf>
    <xf numFmtId="0" fontId="32" fillId="6" borderId="0" xfId="0" applyFont="1" applyFill="1" applyBorder="1" applyAlignment="1">
      <alignment horizontal="right"/>
    </xf>
    <xf numFmtId="0" fontId="33" fillId="6" borderId="0" xfId="6" applyFont="1" applyFill="1" applyBorder="1" applyAlignment="1" applyProtection="1">
      <alignment horizontal="right"/>
      <protection locked="0"/>
    </xf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horizontal="right"/>
    </xf>
    <xf numFmtId="165" fontId="31" fillId="5" borderId="0" xfId="0" applyNumberFormat="1" applyFont="1" applyFill="1" applyBorder="1" applyAlignment="1">
      <alignment horizontal="right"/>
    </xf>
    <xf numFmtId="0" fontId="31" fillId="2" borderId="0" xfId="0" applyFont="1" applyFill="1" applyBorder="1"/>
    <xf numFmtId="0" fontId="32" fillId="0" borderId="0" xfId="0" applyFont="1" applyFill="1" applyBorder="1" applyAlignment="1"/>
    <xf numFmtId="0" fontId="32" fillId="7" borderId="25" xfId="0" applyFont="1" applyFill="1" applyBorder="1" applyAlignment="1"/>
    <xf numFmtId="0" fontId="35" fillId="7" borderId="26" xfId="0" applyFont="1" applyFill="1" applyBorder="1" applyAlignment="1">
      <alignment horizontal="center"/>
    </xf>
    <xf numFmtId="0" fontId="35" fillId="7" borderId="27" xfId="0" applyFont="1" applyFill="1" applyBorder="1" applyAlignment="1">
      <alignment horizontal="center"/>
    </xf>
    <xf numFmtId="0" fontId="37" fillId="7" borderId="24" xfId="0" applyFont="1" applyFill="1" applyBorder="1" applyAlignment="1"/>
    <xf numFmtId="1" fontId="36" fillId="6" borderId="24" xfId="0" applyNumberFormat="1" applyFont="1" applyFill="1" applyBorder="1" applyAlignment="1">
      <alignment horizontal="center"/>
    </xf>
    <xf numFmtId="2" fontId="36" fillId="6" borderId="24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left"/>
    </xf>
    <xf numFmtId="165" fontId="31" fillId="2" borderId="0" xfId="0" applyNumberFormat="1" applyFont="1" applyFill="1" applyBorder="1" applyAlignment="1">
      <alignment horizontal="right"/>
    </xf>
    <xf numFmtId="2" fontId="38" fillId="0" borderId="0" xfId="0" applyNumberFormat="1" applyFont="1" applyAlignment="1"/>
    <xf numFmtId="166" fontId="31" fillId="2" borderId="0" xfId="0" applyNumberFormat="1" applyFont="1" applyFill="1" applyBorder="1" applyAlignment="1">
      <alignment horizontal="right"/>
    </xf>
    <xf numFmtId="0" fontId="39" fillId="2" borderId="0" xfId="0" applyFont="1" applyFill="1" applyBorder="1" applyAlignment="1">
      <alignment vertical="center"/>
    </xf>
    <xf numFmtId="0" fontId="31" fillId="5" borderId="0" xfId="0" applyFont="1" applyFill="1" applyBorder="1"/>
    <xf numFmtId="0" fontId="30" fillId="6" borderId="0" xfId="3" applyFont="1" applyFill="1" applyBorder="1" applyAlignment="1" applyProtection="1">
      <alignment horizontal="right"/>
      <protection locked="0"/>
    </xf>
    <xf numFmtId="0" fontId="30" fillId="6" borderId="0" xfId="5" applyFont="1" applyFill="1" applyBorder="1" applyAlignment="1" applyProtection="1">
      <alignment horizontal="right"/>
      <protection locked="0"/>
    </xf>
    <xf numFmtId="0" fontId="40" fillId="2" borderId="0" xfId="0" applyFont="1" applyFill="1" applyBorder="1"/>
    <xf numFmtId="0" fontId="41" fillId="2" borderId="0" xfId="0" applyFont="1" applyFill="1" applyBorder="1"/>
    <xf numFmtId="0" fontId="41" fillId="0" borderId="0" xfId="0" applyFont="1" applyAlignment="1"/>
    <xf numFmtId="0" fontId="42" fillId="5" borderId="0" xfId="0" applyFont="1" applyFill="1" applyBorder="1"/>
    <xf numFmtId="0" fontId="43" fillId="5" borderId="0" xfId="0" applyFont="1" applyFill="1" applyBorder="1"/>
    <xf numFmtId="0" fontId="32" fillId="5" borderId="0" xfId="0" applyFont="1" applyFill="1" applyBorder="1"/>
    <xf numFmtId="3" fontId="9" fillId="3" borderId="28" xfId="0" applyNumberFormat="1" applyFont="1" applyFill="1" applyBorder="1" applyAlignment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3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2" fontId="44" fillId="0" borderId="24" xfId="0" applyNumberFormat="1" applyFont="1" applyBorder="1" applyAlignment="1"/>
    <xf numFmtId="2" fontId="36" fillId="6" borderId="24" xfId="0" applyNumberFormat="1" applyFont="1" applyFill="1" applyBorder="1" applyAlignment="1">
      <alignment horizontal="right"/>
    </xf>
    <xf numFmtId="0" fontId="0" fillId="0" borderId="0" xfId="0" applyFont="1" applyAlignment="1"/>
    <xf numFmtId="0" fontId="18" fillId="2" borderId="0" xfId="0" applyFont="1" applyFill="1" applyBorder="1" applyAlignment="1">
      <alignment horizontal="right"/>
    </xf>
    <xf numFmtId="0" fontId="18" fillId="2" borderId="24" xfId="0" applyFont="1" applyFill="1" applyBorder="1" applyAlignment="1">
      <alignment horizontal="right"/>
    </xf>
    <xf numFmtId="0" fontId="18" fillId="2" borderId="24" xfId="0" applyFont="1" applyFill="1" applyBorder="1"/>
    <xf numFmtId="3" fontId="18" fillId="2" borderId="24" xfId="0" applyNumberFormat="1" applyFont="1" applyFill="1" applyBorder="1"/>
    <xf numFmtId="3" fontId="18" fillId="2" borderId="24" xfId="0" applyNumberFormat="1" applyFont="1" applyFill="1" applyBorder="1" applyAlignment="1">
      <alignment horizontal="right"/>
    </xf>
    <xf numFmtId="3" fontId="0" fillId="0" borderId="24" xfId="0" applyNumberFormat="1" applyFont="1" applyBorder="1" applyAlignment="1"/>
    <xf numFmtId="0" fontId="31" fillId="2" borderId="0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horizontal="left"/>
    </xf>
    <xf numFmtId="49" fontId="31" fillId="2" borderId="0" xfId="0" applyNumberFormat="1" applyFont="1" applyFill="1" applyBorder="1"/>
    <xf numFmtId="3" fontId="31" fillId="2" borderId="0" xfId="0" applyNumberFormat="1" applyFont="1" applyFill="1" applyBorder="1"/>
    <xf numFmtId="4" fontId="31" fillId="2" borderId="0" xfId="0" applyNumberFormat="1" applyFont="1" applyFill="1" applyBorder="1"/>
    <xf numFmtId="167" fontId="31" fillId="2" borderId="0" xfId="0" applyNumberFormat="1" applyFont="1" applyFill="1" applyBorder="1" applyAlignment="1">
      <alignment horizontal="right"/>
    </xf>
    <xf numFmtId="165" fontId="18" fillId="2" borderId="0" xfId="0" applyNumberFormat="1" applyFont="1" applyFill="1" applyBorder="1" applyAlignment="1">
      <alignment horizontal="right"/>
    </xf>
    <xf numFmtId="0" fontId="0" fillId="0" borderId="0" xfId="0" applyFont="1" applyAlignment="1"/>
    <xf numFmtId="0" fontId="45" fillId="0" borderId="0" xfId="8" applyAlignment="1"/>
    <xf numFmtId="0" fontId="17" fillId="2" borderId="9" xfId="0" applyFont="1" applyFill="1" applyBorder="1" applyAlignment="1" applyProtection="1">
      <alignment horizontal="center"/>
      <protection locked="0"/>
    </xf>
    <xf numFmtId="0" fontId="12" fillId="0" borderId="11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0" fontId="0" fillId="0" borderId="0" xfId="0" applyFont="1" applyAlignment="1"/>
    <xf numFmtId="0" fontId="12" fillId="0" borderId="8" xfId="0" applyFont="1" applyBorder="1"/>
    <xf numFmtId="0" fontId="12" fillId="0" borderId="10" xfId="0" applyFont="1" applyBorder="1"/>
    <xf numFmtId="0" fontId="12" fillId="0" borderId="12" xfId="0" applyFont="1" applyBorder="1"/>
    <xf numFmtId="0" fontId="12" fillId="0" borderId="14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Border="1" applyAlignment="1">
      <alignment horizontal="left" vertical="top" wrapText="1"/>
    </xf>
    <xf numFmtId="0" fontId="12" fillId="0" borderId="0" xfId="0" applyFont="1" applyBorder="1"/>
    <xf numFmtId="0" fontId="19" fillId="3" borderId="12" xfId="0" applyFont="1" applyFill="1" applyBorder="1" applyAlignment="1">
      <alignment horizontal="center"/>
    </xf>
    <xf numFmtId="4" fontId="17" fillId="2" borderId="9" xfId="0" applyNumberFormat="1" applyFont="1" applyFill="1" applyBorder="1" applyAlignment="1" applyProtection="1">
      <alignment horizontal="center"/>
      <protection locked="0"/>
    </xf>
    <xf numFmtId="164" fontId="24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right" vertical="center"/>
    </xf>
    <xf numFmtId="0" fontId="12" fillId="0" borderId="15" xfId="0" applyFont="1" applyBorder="1"/>
    <xf numFmtId="0" fontId="9" fillId="0" borderId="9" xfId="0" applyFont="1" applyBorder="1" applyAlignment="1" applyProtection="1">
      <alignment horizontal="center"/>
      <protection locked="0"/>
    </xf>
    <xf numFmtId="0" fontId="25" fillId="3" borderId="0" xfId="0" applyFont="1" applyFill="1" applyBorder="1" applyAlignment="1">
      <alignment horizontal="center" vertical="center" wrapText="1"/>
    </xf>
    <xf numFmtId="0" fontId="12" fillId="0" borderId="17" xfId="0" applyFont="1" applyBorder="1"/>
    <xf numFmtId="0" fontId="25" fillId="3" borderId="15" xfId="0" applyFont="1" applyFill="1" applyBorder="1" applyAlignment="1">
      <alignment horizontal="center"/>
    </xf>
    <xf numFmtId="0" fontId="12" fillId="0" borderId="16" xfId="0" applyFont="1" applyBorder="1"/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/>
    </xf>
    <xf numFmtId="0" fontId="12" fillId="0" borderId="3" xfId="0" applyFont="1" applyBorder="1"/>
    <xf numFmtId="0" fontId="9" fillId="3" borderId="0" xfId="0" applyFont="1" applyFill="1" applyBorder="1" applyAlignment="1">
      <alignment horizontal="center"/>
    </xf>
    <xf numFmtId="3" fontId="23" fillId="3" borderId="0" xfId="0" applyNumberFormat="1" applyFont="1" applyFill="1" applyBorder="1" applyAlignment="1">
      <alignment horizontal="left"/>
    </xf>
    <xf numFmtId="0" fontId="12" fillId="0" borderId="21" xfId="0" applyFont="1" applyBorder="1"/>
    <xf numFmtId="0" fontId="25" fillId="3" borderId="21" xfId="0" applyFont="1" applyFill="1" applyBorder="1" applyAlignment="1">
      <alignment horizontal="center" vertical="center" wrapText="1"/>
    </xf>
    <xf numFmtId="0" fontId="12" fillId="0" borderId="18" xfId="0" applyFont="1" applyBorder="1"/>
    <xf numFmtId="0" fontId="18" fillId="3" borderId="3" xfId="0" applyFont="1" applyFill="1" applyBorder="1" applyAlignment="1">
      <alignment horizontal="center" vertical="center"/>
    </xf>
    <xf numFmtId="0" fontId="12" fillId="0" borderId="5" xfId="0" applyFont="1" applyBorder="1"/>
    <xf numFmtId="0" fontId="14" fillId="3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2" fillId="0" borderId="23" xfId="0" applyFont="1" applyBorder="1"/>
    <xf numFmtId="0" fontId="12" fillId="0" borderId="20" xfId="0" applyFont="1" applyBorder="1"/>
    <xf numFmtId="0" fontId="18" fillId="3" borderId="1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/>
    </xf>
    <xf numFmtId="0" fontId="32" fillId="6" borderId="0" xfId="0" applyFont="1" applyFill="1" applyBorder="1"/>
  </cellXfs>
  <cellStyles count="9">
    <cellStyle name="Link" xfId="8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ationalbanken.dk/da/statistik/valutakurs/Sider/default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L6" sqref="L6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9" t="s">
        <v>328</v>
      </c>
      <c r="C2" s="190"/>
      <c r="D2" s="190"/>
      <c r="E2" s="190"/>
      <c r="F2" s="190"/>
      <c r="G2" s="190"/>
      <c r="H2" s="190"/>
      <c r="I2" s="190"/>
      <c r="J2" s="191"/>
      <c r="K2" s="2"/>
    </row>
    <row r="3" spans="1:11" ht="14.25" customHeight="1" x14ac:dyDescent="0.25">
      <c r="A3" s="1"/>
      <c r="B3" s="192"/>
      <c r="C3" s="193"/>
      <c r="D3" s="193"/>
      <c r="E3" s="193"/>
      <c r="F3" s="193"/>
      <c r="G3" s="193"/>
      <c r="H3" s="193"/>
      <c r="I3" s="193"/>
      <c r="J3" s="194"/>
      <c r="K3" s="2"/>
    </row>
    <row r="4" spans="1:11" ht="14.25" customHeight="1" x14ac:dyDescent="0.25">
      <c r="A4" s="1"/>
      <c r="B4" s="192"/>
      <c r="C4" s="193"/>
      <c r="D4" s="193"/>
      <c r="E4" s="193"/>
      <c r="F4" s="193"/>
      <c r="G4" s="193"/>
      <c r="H4" s="193"/>
      <c r="I4" s="193"/>
      <c r="J4" s="194"/>
      <c r="K4" s="2"/>
    </row>
    <row r="5" spans="1:11" ht="14.25" customHeight="1" x14ac:dyDescent="0.25">
      <c r="A5" s="1"/>
      <c r="B5" s="195"/>
      <c r="C5" s="196"/>
      <c r="D5" s="196"/>
      <c r="E5" s="196"/>
      <c r="F5" s="196"/>
      <c r="G5" s="196"/>
      <c r="H5" s="196"/>
      <c r="I5" s="196"/>
      <c r="J5" s="197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8" t="s">
        <v>0</v>
      </c>
      <c r="C7" s="190"/>
      <c r="D7" s="190"/>
      <c r="E7" s="190"/>
      <c r="F7" s="190"/>
      <c r="G7" s="190"/>
      <c r="H7" s="190"/>
      <c r="I7" s="190"/>
      <c r="J7" s="191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6"/>
      <c r="F9" s="187"/>
      <c r="G9" s="187"/>
      <c r="H9" s="187"/>
      <c r="I9" s="188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6"/>
      <c r="F11" s="187"/>
      <c r="G11" s="187"/>
      <c r="H11" s="187"/>
      <c r="I11" s="188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9"/>
      <c r="F13" s="187"/>
      <c r="G13" s="187"/>
      <c r="H13" s="187"/>
      <c r="I13" s="188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9"/>
      <c r="F15" s="187"/>
      <c r="G15" s="187"/>
      <c r="H15" s="187"/>
      <c r="I15" s="188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6"/>
      <c r="F17" s="187"/>
      <c r="G17" s="187"/>
      <c r="H17" s="187"/>
      <c r="I17" s="188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6"/>
      <c r="F19" s="187"/>
      <c r="G19" s="187"/>
      <c r="H19" s="187"/>
      <c r="I19" s="188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6"/>
      <c r="F21" s="187"/>
      <c r="G21" s="187"/>
      <c r="H21" s="187"/>
      <c r="I21" s="188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203"/>
      <c r="F23" s="188"/>
      <c r="G23" s="29"/>
      <c r="H23" s="204"/>
      <c r="I23" s="201"/>
      <c r="J23" s="32"/>
      <c r="K23" s="2"/>
    </row>
    <row r="24" spans="1:11" x14ac:dyDescent="0.25">
      <c r="A24" s="1"/>
      <c r="B24" s="12"/>
      <c r="C24" s="13"/>
      <c r="D24" s="13"/>
      <c r="E24" s="205"/>
      <c r="F24" s="201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8"/>
      <c r="F25" s="29"/>
      <c r="G25" s="109"/>
      <c r="H25" s="29"/>
      <c r="I25" s="109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200" t="s">
        <v>331</v>
      </c>
      <c r="D28" s="57"/>
      <c r="E28" s="108"/>
      <c r="F28" s="29"/>
      <c r="G28" s="109"/>
      <c r="H28" s="29"/>
      <c r="I28" s="109"/>
      <c r="J28" s="17"/>
      <c r="K28" s="2"/>
    </row>
    <row r="29" spans="1:11" x14ac:dyDescent="0.25">
      <c r="A29" s="1"/>
      <c r="B29" s="12"/>
      <c r="C29" s="201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201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202" t="s">
        <v>327</v>
      </c>
      <c r="I31" s="196"/>
      <c r="J31" s="197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60"/>
      <c r="D137" s="161">
        <v>2005</v>
      </c>
      <c r="E137" s="162"/>
      <c r="F137" s="162"/>
      <c r="G137" s="1"/>
      <c r="H137" s="1"/>
      <c r="I137" s="1"/>
      <c r="J137" s="1"/>
      <c r="K137" s="1"/>
    </row>
    <row r="138" spans="1:11" x14ac:dyDescent="0.25">
      <c r="A138" s="1"/>
      <c r="B138" s="157"/>
      <c r="C138" s="160"/>
      <c r="D138" s="161">
        <v>2006</v>
      </c>
      <c r="E138" s="162"/>
      <c r="F138" s="162"/>
      <c r="G138" s="158"/>
      <c r="H138" s="158"/>
      <c r="I138" s="158"/>
      <c r="J138" s="1"/>
      <c r="K138" s="1"/>
    </row>
    <row r="139" spans="1:11" x14ac:dyDescent="0.25">
      <c r="A139" s="1"/>
      <c r="B139" s="157"/>
      <c r="C139" s="160"/>
      <c r="D139" s="161">
        <v>2007</v>
      </c>
      <c r="E139" s="162"/>
      <c r="F139" s="162"/>
      <c r="G139" s="158"/>
      <c r="H139" s="158"/>
      <c r="I139" s="158"/>
      <c r="J139" s="1"/>
      <c r="K139" s="1"/>
    </row>
    <row r="140" spans="1:11" x14ac:dyDescent="0.25">
      <c r="A140" s="1"/>
      <c r="B140" s="157"/>
      <c r="C140" s="160"/>
      <c r="D140" s="161">
        <v>2008</v>
      </c>
      <c r="E140" s="162"/>
      <c r="F140" s="162"/>
      <c r="G140" s="158"/>
      <c r="H140" s="158"/>
      <c r="I140" s="158"/>
      <c r="J140" s="1"/>
      <c r="K140" s="1"/>
    </row>
    <row r="141" spans="1:11" x14ac:dyDescent="0.25">
      <c r="A141" s="1"/>
      <c r="B141" s="157"/>
      <c r="C141" s="160"/>
      <c r="D141" s="161">
        <v>2009</v>
      </c>
      <c r="E141" s="162"/>
      <c r="F141" s="162"/>
      <c r="G141" s="158"/>
      <c r="H141" s="158"/>
      <c r="I141" s="158"/>
      <c r="J141" s="1"/>
      <c r="K141" s="1"/>
    </row>
    <row r="142" spans="1:11" x14ac:dyDescent="0.25">
      <c r="A142" s="1"/>
      <c r="B142" s="157"/>
      <c r="C142" s="160"/>
      <c r="D142" s="161">
        <v>2010</v>
      </c>
      <c r="E142" s="162"/>
      <c r="F142" s="162"/>
      <c r="G142" s="158"/>
      <c r="H142" s="158"/>
      <c r="I142" s="158"/>
      <c r="J142" s="1"/>
      <c r="K142" s="1"/>
    </row>
    <row r="143" spans="1:11" x14ac:dyDescent="0.25">
      <c r="A143" s="1"/>
      <c r="B143" s="157"/>
      <c r="C143" s="160"/>
      <c r="D143" s="161">
        <v>2011</v>
      </c>
      <c r="E143" s="162"/>
      <c r="F143" s="162"/>
      <c r="G143" s="158"/>
      <c r="H143" s="158"/>
      <c r="I143" s="158"/>
      <c r="J143" s="1"/>
      <c r="K143" s="1"/>
    </row>
    <row r="144" spans="1:11" x14ac:dyDescent="0.25">
      <c r="A144" s="1"/>
      <c r="B144" s="157"/>
      <c r="C144" s="160"/>
      <c r="D144" s="161">
        <v>2012</v>
      </c>
      <c r="E144" s="162"/>
      <c r="F144" s="162"/>
      <c r="G144" s="158"/>
      <c r="H144" s="158"/>
      <c r="I144" s="158"/>
      <c r="J144" s="1"/>
      <c r="K144" s="1"/>
    </row>
    <row r="145" spans="1:11" x14ac:dyDescent="0.25">
      <c r="A145" s="1"/>
      <c r="B145" s="157"/>
      <c r="C145" s="160"/>
      <c r="D145" s="161">
        <v>2013</v>
      </c>
      <c r="E145" s="162"/>
      <c r="F145" s="162"/>
      <c r="G145" s="158"/>
      <c r="H145" s="158"/>
      <c r="I145" s="158"/>
      <c r="J145" s="1"/>
      <c r="K145" s="1"/>
    </row>
    <row r="146" spans="1:11" x14ac:dyDescent="0.25">
      <c r="A146" s="1"/>
      <c r="B146" s="157"/>
      <c r="C146" s="160"/>
      <c r="D146" s="161">
        <v>2014</v>
      </c>
      <c r="E146" s="162"/>
      <c r="F146" s="162"/>
      <c r="G146" s="158"/>
      <c r="H146" s="158"/>
      <c r="I146" s="158"/>
      <c r="J146" s="1"/>
      <c r="K146" s="1"/>
    </row>
    <row r="147" spans="1:11" x14ac:dyDescent="0.25">
      <c r="A147" s="1"/>
      <c r="B147" s="157"/>
      <c r="C147" s="160"/>
      <c r="D147" s="161">
        <v>2015</v>
      </c>
      <c r="E147" s="162"/>
      <c r="F147" s="162"/>
      <c r="G147" s="158"/>
      <c r="H147" s="158"/>
      <c r="I147" s="158"/>
      <c r="J147" s="1"/>
      <c r="K147" s="1"/>
    </row>
    <row r="148" spans="1:11" x14ac:dyDescent="0.25">
      <c r="A148" s="1"/>
      <c r="B148" s="157"/>
      <c r="C148" s="160"/>
      <c r="D148" s="161">
        <v>2016</v>
      </c>
      <c r="E148" s="162"/>
      <c r="F148" s="162"/>
      <c r="G148" s="158"/>
      <c r="H148" s="158"/>
      <c r="I148" s="158"/>
      <c r="J148" s="1"/>
      <c r="K148" s="1"/>
    </row>
    <row r="149" spans="1:11" x14ac:dyDescent="0.25">
      <c r="A149" s="1"/>
      <c r="B149" s="157"/>
      <c r="C149" s="160"/>
      <c r="D149" s="161">
        <v>2017</v>
      </c>
      <c r="E149" s="162"/>
      <c r="F149" s="162"/>
      <c r="G149" s="158"/>
      <c r="H149" s="158"/>
      <c r="I149" s="158"/>
      <c r="J149" s="1"/>
      <c r="K149" s="1"/>
    </row>
    <row r="150" spans="1:11" x14ac:dyDescent="0.25">
      <c r="A150" s="1"/>
      <c r="B150" s="157"/>
      <c r="C150" s="160"/>
      <c r="D150" s="161">
        <v>2018</v>
      </c>
      <c r="E150" s="162"/>
      <c r="F150" s="162"/>
      <c r="G150" s="158"/>
      <c r="H150" s="158"/>
      <c r="I150" s="158"/>
      <c r="J150" s="1"/>
      <c r="K150" s="1"/>
    </row>
    <row r="151" spans="1:11" x14ac:dyDescent="0.25">
      <c r="A151" s="1"/>
      <c r="B151" s="157"/>
      <c r="C151" s="160"/>
      <c r="D151" s="161">
        <v>2019</v>
      </c>
      <c r="E151" s="162"/>
      <c r="F151" s="162"/>
      <c r="G151" s="158"/>
      <c r="H151" s="158"/>
      <c r="I151" s="158"/>
      <c r="J151" s="1"/>
      <c r="K151" s="1"/>
    </row>
    <row r="152" spans="1:11" x14ac:dyDescent="0.25">
      <c r="A152" s="1"/>
      <c r="B152" s="157"/>
      <c r="C152" s="160"/>
      <c r="D152" s="161">
        <v>2020</v>
      </c>
      <c r="E152" s="162"/>
      <c r="F152" s="162"/>
      <c r="G152" s="158"/>
      <c r="H152" s="158"/>
      <c r="I152" s="158"/>
      <c r="J152" s="1"/>
      <c r="K152" s="1"/>
    </row>
    <row r="153" spans="1:11" x14ac:dyDescent="0.25">
      <c r="A153" s="1"/>
      <c r="B153" s="157"/>
      <c r="C153" s="160"/>
      <c r="D153" s="161">
        <v>2021</v>
      </c>
      <c r="E153" s="162"/>
      <c r="F153" s="162"/>
      <c r="G153" s="158"/>
      <c r="H153" s="158"/>
      <c r="I153" s="158"/>
      <c r="J153" s="1"/>
      <c r="K153" s="1"/>
    </row>
    <row r="154" spans="1:11" x14ac:dyDescent="0.25">
      <c r="A154" s="1"/>
      <c r="B154" s="157"/>
      <c r="C154" s="160"/>
      <c r="D154" s="161">
        <v>2022</v>
      </c>
      <c r="E154" s="162"/>
      <c r="F154" s="162"/>
      <c r="G154" s="158"/>
      <c r="H154" s="158"/>
      <c r="I154" s="158"/>
      <c r="J154" s="1"/>
      <c r="K154" s="1"/>
    </row>
    <row r="155" spans="1:11" x14ac:dyDescent="0.25">
      <c r="A155" s="1"/>
      <c r="B155" s="157"/>
      <c r="C155" s="160"/>
      <c r="D155" s="161">
        <v>2023</v>
      </c>
      <c r="E155" s="162"/>
      <c r="F155" s="162"/>
      <c r="G155" s="158"/>
      <c r="H155" s="158"/>
      <c r="I155" s="158"/>
      <c r="J155" s="1"/>
      <c r="K155" s="1"/>
    </row>
    <row r="156" spans="1:11" x14ac:dyDescent="0.25">
      <c r="A156" s="1"/>
      <c r="B156" s="157"/>
      <c r="C156" s="160"/>
      <c r="D156" s="161">
        <v>2024</v>
      </c>
      <c r="E156" s="162"/>
      <c r="F156" s="162"/>
      <c r="G156" s="158"/>
      <c r="H156" s="158"/>
      <c r="I156" s="158"/>
      <c r="J156" s="1"/>
      <c r="K156" s="1"/>
    </row>
    <row r="157" spans="1:11" x14ac:dyDescent="0.25">
      <c r="A157" s="1"/>
      <c r="B157" s="157"/>
      <c r="C157" s="160"/>
      <c r="D157" s="161">
        <v>2025</v>
      </c>
      <c r="E157" s="162"/>
      <c r="F157" s="162"/>
      <c r="G157" s="158"/>
      <c r="H157" s="158"/>
      <c r="I157" s="158"/>
      <c r="J157" s="1"/>
      <c r="K157" s="1"/>
    </row>
    <row r="158" spans="1:11" x14ac:dyDescent="0.25">
      <c r="A158" s="1"/>
      <c r="B158" s="157"/>
      <c r="C158" s="160"/>
      <c r="D158" s="161">
        <v>2026</v>
      </c>
      <c r="E158" s="162"/>
      <c r="F158" s="162"/>
      <c r="G158" s="158"/>
      <c r="H158" s="158"/>
      <c r="I158" s="158"/>
      <c r="J158" s="1"/>
      <c r="K158" s="1"/>
    </row>
    <row r="159" spans="1:11" x14ac:dyDescent="0.25">
      <c r="A159" s="1"/>
      <c r="B159" s="157"/>
      <c r="C159" s="160"/>
      <c r="D159" s="161">
        <v>2027</v>
      </c>
      <c r="E159" s="162"/>
      <c r="F159" s="162"/>
      <c r="G159" s="158"/>
      <c r="H159" s="158"/>
      <c r="I159" s="158"/>
      <c r="J159" s="1"/>
      <c r="K159" s="1"/>
    </row>
    <row r="160" spans="1:11" x14ac:dyDescent="0.25">
      <c r="A160" s="1"/>
      <c r="B160" s="157"/>
      <c r="C160" s="160"/>
      <c r="D160" s="161">
        <v>2028</v>
      </c>
      <c r="E160" s="162"/>
      <c r="F160" s="162"/>
      <c r="G160" s="158"/>
      <c r="H160" s="158"/>
      <c r="I160" s="158"/>
      <c r="J160" s="1"/>
      <c r="K160" s="1"/>
    </row>
    <row r="161" spans="1:11" x14ac:dyDescent="0.25">
      <c r="A161" s="1"/>
      <c r="B161" s="157"/>
      <c r="C161" s="160"/>
      <c r="D161" s="161">
        <v>2029</v>
      </c>
      <c r="E161" s="162"/>
      <c r="F161" s="162"/>
      <c r="G161" s="158"/>
      <c r="H161" s="158"/>
      <c r="I161" s="158"/>
      <c r="J161" s="1"/>
      <c r="K161" s="1"/>
    </row>
    <row r="162" spans="1:11" x14ac:dyDescent="0.25">
      <c r="A162" s="1"/>
      <c r="B162" s="157"/>
      <c r="C162" s="160"/>
      <c r="D162" s="161">
        <v>2030</v>
      </c>
      <c r="E162" s="162"/>
      <c r="F162" s="162"/>
      <c r="G162" s="158"/>
      <c r="H162" s="158"/>
      <c r="I162" s="158"/>
      <c r="J162" s="1"/>
      <c r="K162" s="1"/>
    </row>
    <row r="163" spans="1:11" x14ac:dyDescent="0.25">
      <c r="A163" s="1"/>
      <c r="B163" s="157"/>
      <c r="C163" s="160"/>
      <c r="D163" s="161">
        <v>2031</v>
      </c>
      <c r="E163" s="162"/>
      <c r="F163" s="162"/>
      <c r="G163" s="158"/>
      <c r="H163" s="158"/>
      <c r="I163" s="158"/>
      <c r="J163" s="1"/>
      <c r="K163" s="1"/>
    </row>
    <row r="164" spans="1:11" x14ac:dyDescent="0.25">
      <c r="A164" s="1"/>
      <c r="B164" s="157"/>
      <c r="C164" s="160"/>
      <c r="D164" s="161">
        <v>2032</v>
      </c>
      <c r="E164" s="162"/>
      <c r="F164" s="162"/>
      <c r="G164" s="158"/>
      <c r="H164" s="158"/>
      <c r="I164" s="158"/>
      <c r="J164" s="1"/>
      <c r="K164" s="1"/>
    </row>
    <row r="165" spans="1:11" x14ac:dyDescent="0.25">
      <c r="A165" s="1"/>
      <c r="B165" s="157"/>
      <c r="C165" s="160"/>
      <c r="D165" s="161">
        <v>2033</v>
      </c>
      <c r="E165" s="162"/>
      <c r="F165" s="162"/>
      <c r="G165" s="158"/>
      <c r="H165" s="158"/>
      <c r="I165" s="158"/>
      <c r="J165" s="1"/>
      <c r="K165" s="1"/>
    </row>
    <row r="166" spans="1:11" x14ac:dyDescent="0.25">
      <c r="A166" s="1"/>
      <c r="B166" s="157"/>
      <c r="C166" s="160"/>
      <c r="D166" s="161">
        <v>2034</v>
      </c>
      <c r="E166" s="162"/>
      <c r="F166" s="162"/>
      <c r="G166" s="158"/>
      <c r="H166" s="158"/>
      <c r="I166" s="158"/>
      <c r="J166" s="1"/>
      <c r="K166" s="1"/>
    </row>
    <row r="167" spans="1:11" x14ac:dyDescent="0.25">
      <c r="A167" s="1"/>
      <c r="B167" s="157"/>
      <c r="C167" s="160"/>
      <c r="D167" s="161">
        <v>2035</v>
      </c>
      <c r="E167" s="162"/>
      <c r="F167" s="162"/>
      <c r="G167" s="158"/>
      <c r="H167" s="158"/>
      <c r="I167" s="158"/>
      <c r="J167" s="1"/>
      <c r="K167" s="1"/>
    </row>
    <row r="168" spans="1:11" x14ac:dyDescent="0.25">
      <c r="A168" s="1"/>
      <c r="B168" s="157"/>
      <c r="C168" s="160"/>
      <c r="D168" s="161">
        <v>2036</v>
      </c>
      <c r="E168" s="162"/>
      <c r="F168" s="162"/>
      <c r="G168" s="158"/>
      <c r="H168" s="158"/>
      <c r="I168" s="158"/>
      <c r="J168" s="1"/>
      <c r="K168" s="1"/>
    </row>
    <row r="169" spans="1:11" x14ac:dyDescent="0.25">
      <c r="A169" s="1"/>
      <c r="B169" s="157"/>
      <c r="C169" s="160"/>
      <c r="D169" s="161">
        <v>2037</v>
      </c>
      <c r="E169" s="162"/>
      <c r="F169" s="162"/>
      <c r="G169" s="158"/>
      <c r="H169" s="158"/>
      <c r="I169" s="158"/>
      <c r="J169" s="1"/>
      <c r="K169" s="1"/>
    </row>
    <row r="170" spans="1:11" x14ac:dyDescent="0.25">
      <c r="A170" s="1"/>
      <c r="B170" s="157"/>
      <c r="C170" s="160"/>
      <c r="D170" s="161">
        <v>2038</v>
      </c>
      <c r="E170" s="162"/>
      <c r="F170" s="162"/>
      <c r="G170" s="158"/>
      <c r="H170" s="158"/>
      <c r="I170" s="158"/>
      <c r="J170" s="1"/>
      <c r="K170" s="1"/>
    </row>
    <row r="171" spans="1:11" x14ac:dyDescent="0.25">
      <c r="A171" s="1"/>
      <c r="B171" s="157"/>
      <c r="C171" s="160"/>
      <c r="D171" s="161">
        <v>2039</v>
      </c>
      <c r="E171" s="162"/>
      <c r="F171" s="162"/>
      <c r="G171" s="158"/>
      <c r="H171" s="158"/>
      <c r="I171" s="158"/>
      <c r="J171" s="1"/>
      <c r="K171" s="1"/>
    </row>
    <row r="172" spans="1:11" x14ac:dyDescent="0.25">
      <c r="A172" s="1"/>
      <c r="B172" s="157"/>
      <c r="C172" s="160"/>
      <c r="D172" s="161">
        <v>2040</v>
      </c>
      <c r="E172" s="162"/>
      <c r="F172" s="162"/>
      <c r="G172" s="158"/>
      <c r="H172" s="158"/>
      <c r="I172" s="158"/>
      <c r="J172" s="1"/>
      <c r="K172" s="1"/>
    </row>
    <row r="173" spans="1:11" x14ac:dyDescent="0.25">
      <c r="A173" s="1"/>
      <c r="B173" s="157"/>
      <c r="C173" s="160"/>
      <c r="D173" s="161">
        <v>2041</v>
      </c>
      <c r="E173" s="162"/>
      <c r="F173" s="162"/>
      <c r="G173" s="158"/>
      <c r="H173" s="158"/>
      <c r="I173" s="158"/>
      <c r="J173" s="1"/>
      <c r="K173" s="1"/>
    </row>
    <row r="174" spans="1:11" x14ac:dyDescent="0.25">
      <c r="A174" s="1"/>
      <c r="B174" s="157"/>
      <c r="C174" s="160"/>
      <c r="D174" s="161">
        <v>2042</v>
      </c>
      <c r="E174" s="162"/>
      <c r="F174" s="162"/>
      <c r="G174" s="158"/>
      <c r="H174" s="158"/>
      <c r="I174" s="158"/>
      <c r="J174" s="1"/>
      <c r="K174" s="1"/>
    </row>
    <row r="175" spans="1:11" x14ac:dyDescent="0.25">
      <c r="A175" s="1"/>
      <c r="B175" s="157"/>
      <c r="C175" s="160"/>
      <c r="D175" s="161">
        <v>2043</v>
      </c>
      <c r="E175" s="162"/>
      <c r="F175" s="162"/>
      <c r="G175" s="158"/>
      <c r="H175" s="158"/>
      <c r="I175" s="158"/>
      <c r="J175" s="1"/>
      <c r="K175" s="1"/>
    </row>
    <row r="176" spans="1:11" x14ac:dyDescent="0.25">
      <c r="A176" s="1"/>
      <c r="B176" s="157"/>
      <c r="C176" s="160"/>
      <c r="D176" s="161">
        <v>2044</v>
      </c>
      <c r="E176" s="162"/>
      <c r="F176" s="162"/>
      <c r="G176" s="158"/>
      <c r="H176" s="158"/>
      <c r="I176" s="158"/>
      <c r="J176" s="1"/>
      <c r="K176" s="1"/>
    </row>
    <row r="177" spans="1:11" x14ac:dyDescent="0.25">
      <c r="A177" s="1"/>
      <c r="B177" s="157"/>
      <c r="C177" s="160"/>
      <c r="D177" s="161">
        <v>2045</v>
      </c>
      <c r="E177" s="162"/>
      <c r="F177" s="162"/>
      <c r="G177" s="158"/>
      <c r="H177" s="158"/>
      <c r="I177" s="158"/>
      <c r="J177" s="1"/>
      <c r="K177" s="1"/>
    </row>
    <row r="178" spans="1:11" x14ac:dyDescent="0.25">
      <c r="A178" s="1"/>
      <c r="B178" s="157"/>
      <c r="C178" s="160"/>
      <c r="D178" s="161">
        <v>2046</v>
      </c>
      <c r="E178" s="162"/>
      <c r="F178" s="162"/>
      <c r="G178" s="158"/>
      <c r="H178" s="158"/>
      <c r="I178" s="158"/>
      <c r="J178" s="1"/>
      <c r="K178" s="1"/>
    </row>
    <row r="179" spans="1:11" x14ac:dyDescent="0.25">
      <c r="A179" s="1"/>
      <c r="B179" s="157"/>
      <c r="C179" s="160"/>
      <c r="D179" s="161">
        <v>2047</v>
      </c>
      <c r="E179" s="162"/>
      <c r="F179" s="162"/>
      <c r="G179" s="158"/>
      <c r="H179" s="158"/>
      <c r="I179" s="158"/>
      <c r="J179" s="1"/>
      <c r="K179" s="1"/>
    </row>
    <row r="180" spans="1:11" x14ac:dyDescent="0.25">
      <c r="A180" s="1"/>
      <c r="B180" s="157"/>
      <c r="C180" s="160"/>
      <c r="D180" s="161">
        <v>2048</v>
      </c>
      <c r="E180" s="162"/>
      <c r="F180" s="162"/>
      <c r="G180" s="158"/>
      <c r="H180" s="158"/>
      <c r="I180" s="158"/>
      <c r="J180" s="1"/>
      <c r="K180" s="1"/>
    </row>
    <row r="181" spans="1:11" x14ac:dyDescent="0.25">
      <c r="A181" s="1"/>
      <c r="B181" s="157"/>
      <c r="C181" s="160"/>
      <c r="D181" s="161">
        <v>2049</v>
      </c>
      <c r="E181" s="162"/>
      <c r="F181" s="162"/>
      <c r="G181" s="158"/>
      <c r="H181" s="158"/>
      <c r="I181" s="158"/>
      <c r="J181" s="1"/>
      <c r="K181" s="1"/>
    </row>
    <row r="182" spans="1:11" x14ac:dyDescent="0.25">
      <c r="A182" s="1"/>
      <c r="B182" s="157"/>
      <c r="C182" s="160"/>
      <c r="D182" s="161">
        <v>2050</v>
      </c>
      <c r="E182" s="162"/>
      <c r="F182" s="162"/>
      <c r="G182" s="158"/>
      <c r="H182" s="158"/>
      <c r="I182" s="158"/>
      <c r="J182" s="1"/>
      <c r="K182" s="1"/>
    </row>
    <row r="183" spans="1:11" x14ac:dyDescent="0.25">
      <c r="A183" s="1"/>
      <c r="B183" s="157"/>
      <c r="C183" s="160"/>
      <c r="D183" s="161">
        <v>2051</v>
      </c>
      <c r="E183" s="162"/>
      <c r="F183" s="162"/>
      <c r="G183" s="158"/>
      <c r="H183" s="158"/>
      <c r="I183" s="158"/>
      <c r="J183" s="1"/>
      <c r="K183" s="1"/>
    </row>
    <row r="184" spans="1:11" x14ac:dyDescent="0.25">
      <c r="A184" s="1"/>
      <c r="B184" s="157"/>
      <c r="C184" s="160"/>
      <c r="D184" s="161">
        <v>2052</v>
      </c>
      <c r="E184" s="162"/>
      <c r="F184" s="162"/>
      <c r="G184" s="158"/>
      <c r="H184" s="158"/>
      <c r="I184" s="158"/>
      <c r="J184" s="1"/>
      <c r="K184" s="1"/>
    </row>
    <row r="185" spans="1:11" x14ac:dyDescent="0.25">
      <c r="A185" s="1"/>
      <c r="B185" s="157"/>
      <c r="C185" s="160"/>
      <c r="D185" s="161">
        <v>2053</v>
      </c>
      <c r="E185" s="162"/>
      <c r="F185" s="162"/>
      <c r="G185" s="158"/>
      <c r="H185" s="158"/>
      <c r="I185" s="158"/>
      <c r="J185" s="1"/>
      <c r="K185" s="1"/>
    </row>
    <row r="186" spans="1:11" x14ac:dyDescent="0.25">
      <c r="A186" s="1"/>
      <c r="B186" s="157"/>
      <c r="C186" s="160"/>
      <c r="D186" s="161">
        <v>2054</v>
      </c>
      <c r="E186" s="162"/>
      <c r="F186" s="162"/>
      <c r="G186" s="158"/>
      <c r="H186" s="158"/>
      <c r="I186" s="158"/>
      <c r="J186" s="1"/>
      <c r="K186" s="1"/>
    </row>
    <row r="187" spans="1:11" x14ac:dyDescent="0.25">
      <c r="A187" s="1"/>
      <c r="B187" s="157"/>
      <c r="C187" s="160"/>
      <c r="D187" s="161">
        <v>2055</v>
      </c>
      <c r="E187" s="162"/>
      <c r="F187" s="162"/>
      <c r="G187" s="158"/>
      <c r="H187" s="158"/>
      <c r="I187" s="158"/>
      <c r="J187" s="1"/>
      <c r="K187" s="1"/>
    </row>
    <row r="188" spans="1:11" x14ac:dyDescent="0.25">
      <c r="A188" s="1"/>
      <c r="B188" s="157"/>
      <c r="C188" s="160"/>
      <c r="D188" s="161">
        <v>2056</v>
      </c>
      <c r="E188" s="162"/>
      <c r="F188" s="162"/>
      <c r="G188" s="158"/>
      <c r="H188" s="158"/>
      <c r="I188" s="158"/>
      <c r="J188" s="1"/>
      <c r="K188" s="1"/>
    </row>
    <row r="189" spans="1:11" x14ac:dyDescent="0.25">
      <c r="A189" s="1"/>
      <c r="B189" s="157"/>
      <c r="C189" s="160"/>
      <c r="D189" s="161">
        <v>2057</v>
      </c>
      <c r="E189" s="162"/>
      <c r="F189" s="162"/>
      <c r="G189" s="158"/>
      <c r="H189" s="158"/>
      <c r="I189" s="158"/>
      <c r="J189" s="1"/>
      <c r="K189" s="1"/>
    </row>
    <row r="190" spans="1:11" x14ac:dyDescent="0.25">
      <c r="A190" s="1"/>
      <c r="B190" s="157"/>
      <c r="C190" s="160"/>
      <c r="D190" s="161">
        <v>2058</v>
      </c>
      <c r="E190" s="162"/>
      <c r="F190" s="162"/>
      <c r="G190" s="158"/>
      <c r="H190" s="158"/>
      <c r="I190" s="158"/>
      <c r="J190" s="1"/>
      <c r="K190" s="1"/>
    </row>
    <row r="191" spans="1:11" x14ac:dyDescent="0.25">
      <c r="A191" s="1"/>
      <c r="B191" s="157"/>
      <c r="C191" s="160"/>
      <c r="D191" s="161">
        <v>2059</v>
      </c>
      <c r="E191" s="162"/>
      <c r="F191" s="162"/>
      <c r="G191" s="158"/>
      <c r="H191" s="158"/>
      <c r="I191" s="158"/>
      <c r="J191" s="1"/>
      <c r="K191" s="1"/>
    </row>
    <row r="192" spans="1:11" x14ac:dyDescent="0.25">
      <c r="A192" s="1"/>
      <c r="B192" s="157"/>
      <c r="C192" s="160"/>
      <c r="D192" s="161">
        <v>2060</v>
      </c>
      <c r="E192" s="162"/>
      <c r="F192" s="162"/>
      <c r="G192" s="158"/>
      <c r="H192" s="158"/>
      <c r="I192" s="158"/>
      <c r="J192" s="1"/>
      <c r="K192" s="1"/>
    </row>
    <row r="193" spans="1:11" x14ac:dyDescent="0.25">
      <c r="A193" s="1"/>
      <c r="B193" s="157"/>
      <c r="C193" s="160"/>
      <c r="D193" s="161">
        <v>2061</v>
      </c>
      <c r="E193" s="162"/>
      <c r="F193" s="162"/>
      <c r="G193" s="158"/>
      <c r="H193" s="158"/>
      <c r="I193" s="158"/>
      <c r="J193" s="1"/>
      <c r="K193" s="1"/>
    </row>
    <row r="194" spans="1:11" x14ac:dyDescent="0.25">
      <c r="A194" s="1"/>
      <c r="B194" s="157"/>
      <c r="C194" s="160"/>
      <c r="D194" s="161">
        <v>2062</v>
      </c>
      <c r="E194" s="162"/>
      <c r="F194" s="162"/>
      <c r="G194" s="158"/>
      <c r="H194" s="158"/>
      <c r="I194" s="158"/>
      <c r="J194" s="1"/>
      <c r="K194" s="1"/>
    </row>
    <row r="195" spans="1:11" x14ac:dyDescent="0.25">
      <c r="A195" s="1"/>
      <c r="B195" s="157"/>
      <c r="C195" s="160"/>
      <c r="D195" s="161">
        <v>2063</v>
      </c>
      <c r="E195" s="162"/>
      <c r="F195" s="162"/>
      <c r="G195" s="158"/>
      <c r="H195" s="158"/>
      <c r="I195" s="158"/>
      <c r="J195" s="1"/>
      <c r="K195" s="1"/>
    </row>
    <row r="196" spans="1:11" x14ac:dyDescent="0.25">
      <c r="A196" s="1"/>
      <c r="B196" s="157"/>
      <c r="C196" s="160"/>
      <c r="D196" s="161">
        <v>2064</v>
      </c>
      <c r="E196" s="162"/>
      <c r="F196" s="162"/>
      <c r="G196" s="158"/>
      <c r="H196" s="158"/>
      <c r="I196" s="158"/>
      <c r="J196" s="1"/>
      <c r="K196" s="1"/>
    </row>
    <row r="197" spans="1:11" x14ac:dyDescent="0.25">
      <c r="A197" s="1"/>
      <c r="B197" s="157"/>
      <c r="C197" s="160"/>
      <c r="D197" s="161">
        <v>2065</v>
      </c>
      <c r="E197" s="162"/>
      <c r="F197" s="162"/>
      <c r="G197" s="158"/>
      <c r="H197" s="158"/>
      <c r="I197" s="158"/>
      <c r="J197" s="1"/>
      <c r="K197" s="1"/>
    </row>
    <row r="198" spans="1:11" x14ac:dyDescent="0.25">
      <c r="A198" s="1"/>
      <c r="B198" s="157"/>
      <c r="C198" s="160"/>
      <c r="D198" s="161">
        <v>2066</v>
      </c>
      <c r="E198" s="162"/>
      <c r="F198" s="162"/>
      <c r="G198" s="158"/>
      <c r="H198" s="158"/>
      <c r="I198" s="158"/>
      <c r="J198" s="1"/>
      <c r="K198" s="1"/>
    </row>
    <row r="199" spans="1:11" x14ac:dyDescent="0.25">
      <c r="A199" s="1"/>
      <c r="B199" s="157"/>
      <c r="C199" s="160"/>
      <c r="D199" s="161">
        <v>2067</v>
      </c>
      <c r="E199" s="162"/>
      <c r="F199" s="162"/>
      <c r="G199" s="158"/>
      <c r="H199" s="158"/>
      <c r="I199" s="158"/>
      <c r="J199" s="1"/>
      <c r="K199" s="1"/>
    </row>
    <row r="200" spans="1:11" x14ac:dyDescent="0.25">
      <c r="A200" s="1"/>
      <c r="B200" s="157"/>
      <c r="C200" s="160"/>
      <c r="D200" s="161">
        <v>2068</v>
      </c>
      <c r="E200" s="162"/>
      <c r="F200" s="162"/>
      <c r="G200" s="158"/>
      <c r="H200" s="158"/>
      <c r="I200" s="158"/>
      <c r="J200" s="1"/>
      <c r="K200" s="1"/>
    </row>
    <row r="201" spans="1:11" x14ac:dyDescent="0.25">
      <c r="A201" s="1"/>
      <c r="B201" s="157"/>
      <c r="C201" s="160"/>
      <c r="D201" s="161">
        <v>2069</v>
      </c>
      <c r="E201" s="162"/>
      <c r="F201" s="162"/>
      <c r="G201" s="158"/>
      <c r="H201" s="158"/>
      <c r="I201" s="158"/>
      <c r="J201" s="1"/>
      <c r="K201" s="1"/>
    </row>
    <row r="202" spans="1:11" x14ac:dyDescent="0.25">
      <c r="A202" s="1"/>
      <c r="B202" s="157"/>
      <c r="C202" s="160"/>
      <c r="D202" s="161">
        <v>2070</v>
      </c>
      <c r="E202" s="162"/>
      <c r="F202" s="162"/>
      <c r="G202" s="158"/>
      <c r="H202" s="158"/>
      <c r="I202" s="158"/>
      <c r="J202" s="1"/>
      <c r="K202" s="1"/>
    </row>
    <row r="203" spans="1:11" x14ac:dyDescent="0.25">
      <c r="A203" s="1"/>
      <c r="B203" s="157"/>
      <c r="C203" s="160"/>
      <c r="D203" s="161">
        <v>2071</v>
      </c>
      <c r="E203" s="162"/>
      <c r="F203" s="162"/>
      <c r="G203" s="158"/>
      <c r="H203" s="158"/>
      <c r="I203" s="158"/>
      <c r="J203" s="1"/>
      <c r="K203" s="1"/>
    </row>
    <row r="204" spans="1:11" x14ac:dyDescent="0.25">
      <c r="A204" s="1"/>
      <c r="B204" s="157"/>
      <c r="C204" s="160"/>
      <c r="D204" s="161">
        <v>2072</v>
      </c>
      <c r="E204" s="162"/>
      <c r="F204" s="162"/>
      <c r="G204" s="158"/>
      <c r="H204" s="158"/>
      <c r="I204" s="158"/>
      <c r="J204" s="1"/>
      <c r="K204" s="1"/>
    </row>
    <row r="205" spans="1:11" x14ac:dyDescent="0.25">
      <c r="A205" s="1"/>
      <c r="B205" s="157"/>
      <c r="C205" s="160"/>
      <c r="D205" s="161">
        <v>2073</v>
      </c>
      <c r="E205" s="162"/>
      <c r="F205" s="162"/>
      <c r="G205" s="158"/>
      <c r="H205" s="158"/>
      <c r="I205" s="158"/>
      <c r="J205" s="1"/>
      <c r="K205" s="1"/>
    </row>
    <row r="206" spans="1:11" x14ac:dyDescent="0.25">
      <c r="A206" s="1"/>
      <c r="B206" s="157"/>
      <c r="C206" s="160"/>
      <c r="D206" s="161">
        <v>2074</v>
      </c>
      <c r="E206" s="162"/>
      <c r="F206" s="162"/>
      <c r="G206" s="158"/>
      <c r="H206" s="158"/>
      <c r="I206" s="158"/>
      <c r="J206" s="1"/>
      <c r="K206" s="1"/>
    </row>
    <row r="207" spans="1:11" x14ac:dyDescent="0.25">
      <c r="A207" s="1"/>
      <c r="B207" s="157"/>
      <c r="C207" s="160"/>
      <c r="D207" s="161">
        <v>2075</v>
      </c>
      <c r="E207" s="162"/>
      <c r="F207" s="162"/>
      <c r="G207" s="158"/>
      <c r="H207" s="158"/>
      <c r="I207" s="158"/>
      <c r="J207" s="1"/>
      <c r="K207" s="1"/>
    </row>
    <row r="208" spans="1:11" x14ac:dyDescent="0.25">
      <c r="A208" s="1"/>
      <c r="B208" s="157"/>
      <c r="C208" s="160"/>
      <c r="D208" s="161">
        <v>2076</v>
      </c>
      <c r="E208" s="162"/>
      <c r="F208" s="162"/>
      <c r="G208" s="158"/>
      <c r="H208" s="158"/>
      <c r="I208" s="158"/>
      <c r="J208" s="1"/>
      <c r="K208" s="1"/>
    </row>
    <row r="209" spans="1:11" x14ac:dyDescent="0.25">
      <c r="A209" s="1"/>
      <c r="B209" s="157"/>
      <c r="C209" s="160"/>
      <c r="D209" s="161">
        <v>2077</v>
      </c>
      <c r="E209" s="162"/>
      <c r="F209" s="162"/>
      <c r="G209" s="158"/>
      <c r="H209" s="158"/>
      <c r="I209" s="158"/>
      <c r="J209" s="1"/>
      <c r="K209" s="1"/>
    </row>
    <row r="210" spans="1:11" x14ac:dyDescent="0.25">
      <c r="A210" s="1"/>
      <c r="B210" s="157"/>
      <c r="C210" s="160"/>
      <c r="D210" s="161">
        <v>2078</v>
      </c>
      <c r="E210" s="162"/>
      <c r="F210" s="162"/>
      <c r="G210" s="158"/>
      <c r="H210" s="158"/>
      <c r="I210" s="158"/>
      <c r="J210" s="1"/>
      <c r="K210" s="1"/>
    </row>
    <row r="211" spans="1:11" x14ac:dyDescent="0.25">
      <c r="A211" s="1"/>
      <c r="B211" s="157"/>
      <c r="C211" s="160"/>
      <c r="D211" s="161">
        <v>2079</v>
      </c>
      <c r="E211" s="162"/>
      <c r="F211" s="162"/>
      <c r="G211" s="158"/>
      <c r="H211" s="158"/>
      <c r="I211" s="158"/>
      <c r="J211" s="1"/>
      <c r="K211" s="1"/>
    </row>
    <row r="212" spans="1:11" x14ac:dyDescent="0.25">
      <c r="A212" s="1"/>
      <c r="B212" s="157"/>
      <c r="C212" s="160"/>
      <c r="D212" s="161">
        <v>2080</v>
      </c>
      <c r="E212" s="162"/>
      <c r="F212" s="162"/>
      <c r="G212" s="158"/>
      <c r="H212" s="158"/>
      <c r="I212" s="158"/>
      <c r="J212" s="1"/>
      <c r="K212" s="1"/>
    </row>
    <row r="213" spans="1:11" x14ac:dyDescent="0.25">
      <c r="A213" s="1"/>
      <c r="B213" s="157"/>
      <c r="C213" s="160"/>
      <c r="D213" s="161">
        <v>2081</v>
      </c>
      <c r="E213" s="162"/>
      <c r="F213" s="162"/>
      <c r="G213" s="158"/>
      <c r="H213" s="158"/>
      <c r="I213" s="158"/>
      <c r="J213" s="1"/>
      <c r="K213" s="1"/>
    </row>
    <row r="214" spans="1:11" x14ac:dyDescent="0.25">
      <c r="A214" s="1"/>
      <c r="B214" s="157"/>
      <c r="C214" s="160"/>
      <c r="D214" s="161">
        <v>2082</v>
      </c>
      <c r="E214" s="162"/>
      <c r="F214" s="162"/>
      <c r="G214" s="158"/>
      <c r="H214" s="158"/>
      <c r="I214" s="158"/>
      <c r="J214" s="1"/>
      <c r="K214" s="1"/>
    </row>
    <row r="215" spans="1:11" x14ac:dyDescent="0.25">
      <c r="A215" s="1"/>
      <c r="B215" s="157"/>
      <c r="C215" s="160"/>
      <c r="D215" s="161">
        <v>2083</v>
      </c>
      <c r="E215" s="162"/>
      <c r="F215" s="162"/>
      <c r="G215" s="158"/>
      <c r="H215" s="158"/>
      <c r="I215" s="158"/>
      <c r="J215" s="1"/>
      <c r="K215" s="1"/>
    </row>
    <row r="216" spans="1:11" x14ac:dyDescent="0.25">
      <c r="A216" s="1"/>
      <c r="B216" s="157"/>
      <c r="C216" s="160"/>
      <c r="D216" s="161">
        <v>2084</v>
      </c>
      <c r="E216" s="162"/>
      <c r="F216" s="162"/>
      <c r="G216" s="158"/>
      <c r="H216" s="158"/>
      <c r="I216" s="158"/>
      <c r="J216" s="1"/>
      <c r="K216" s="1"/>
    </row>
    <row r="217" spans="1:11" x14ac:dyDescent="0.25">
      <c r="A217" s="1"/>
      <c r="B217" s="157"/>
      <c r="C217" s="160"/>
      <c r="D217" s="161">
        <v>2085</v>
      </c>
      <c r="E217" s="162"/>
      <c r="F217" s="162"/>
      <c r="G217" s="158"/>
      <c r="H217" s="158"/>
      <c r="I217" s="158"/>
      <c r="J217" s="1"/>
      <c r="K217" s="1"/>
    </row>
    <row r="218" spans="1:11" x14ac:dyDescent="0.25">
      <c r="A218" s="1"/>
      <c r="B218" s="157"/>
      <c r="C218" s="160"/>
      <c r="D218" s="161">
        <v>2086</v>
      </c>
      <c r="E218" s="162"/>
      <c r="F218" s="162"/>
      <c r="G218" s="158"/>
      <c r="H218" s="158"/>
      <c r="I218" s="158"/>
      <c r="J218" s="1"/>
      <c r="K218" s="1"/>
    </row>
    <row r="219" spans="1:11" x14ac:dyDescent="0.25">
      <c r="A219" s="1"/>
      <c r="B219" s="157"/>
      <c r="C219" s="160"/>
      <c r="D219" s="161">
        <v>2087</v>
      </c>
      <c r="E219" s="162"/>
      <c r="F219" s="162"/>
      <c r="G219" s="158"/>
      <c r="H219" s="158"/>
      <c r="I219" s="158"/>
      <c r="J219" s="1"/>
      <c r="K219" s="1"/>
    </row>
    <row r="220" spans="1:11" x14ac:dyDescent="0.25">
      <c r="A220" s="1"/>
      <c r="B220" s="157"/>
      <c r="C220" s="160"/>
      <c r="D220" s="161">
        <v>2088</v>
      </c>
      <c r="E220" s="162"/>
      <c r="F220" s="162"/>
      <c r="G220" s="158"/>
      <c r="H220" s="158"/>
      <c r="I220" s="158"/>
      <c r="J220" s="1"/>
      <c r="K220" s="1"/>
    </row>
    <row r="221" spans="1:11" x14ac:dyDescent="0.25">
      <c r="A221" s="1"/>
      <c r="B221" s="157"/>
      <c r="C221" s="160"/>
      <c r="D221" s="161">
        <v>2089</v>
      </c>
      <c r="E221" s="162"/>
      <c r="F221" s="162"/>
      <c r="G221" s="158"/>
      <c r="H221" s="158"/>
      <c r="I221" s="158"/>
      <c r="J221" s="1"/>
      <c r="K221" s="1"/>
    </row>
    <row r="222" spans="1:11" x14ac:dyDescent="0.25">
      <c r="A222" s="1"/>
      <c r="B222" s="157"/>
      <c r="C222" s="160"/>
      <c r="D222" s="161">
        <v>2090</v>
      </c>
      <c r="E222" s="162"/>
      <c r="F222" s="162"/>
      <c r="G222" s="158"/>
      <c r="H222" s="158"/>
      <c r="I222" s="158"/>
      <c r="J222" s="1"/>
      <c r="K222" s="1"/>
    </row>
    <row r="223" spans="1:11" x14ac:dyDescent="0.25">
      <c r="A223" s="1"/>
      <c r="B223" s="157"/>
      <c r="C223" s="160"/>
      <c r="D223" s="161">
        <v>2091</v>
      </c>
      <c r="E223" s="162"/>
      <c r="F223" s="162"/>
      <c r="G223" s="158"/>
      <c r="H223" s="158"/>
      <c r="I223" s="158"/>
      <c r="J223" s="1"/>
      <c r="K223" s="1"/>
    </row>
    <row r="224" spans="1:11" x14ac:dyDescent="0.25">
      <c r="A224" s="1"/>
      <c r="B224" s="157"/>
      <c r="C224" s="160"/>
      <c r="D224" s="161">
        <v>2092</v>
      </c>
      <c r="E224" s="162"/>
      <c r="F224" s="162"/>
      <c r="G224" s="158"/>
      <c r="H224" s="158"/>
      <c r="I224" s="158"/>
      <c r="J224" s="1"/>
      <c r="K224" s="1"/>
    </row>
    <row r="225" spans="1:11" x14ac:dyDescent="0.25">
      <c r="A225" s="1"/>
      <c r="B225" s="157"/>
      <c r="C225" s="160"/>
      <c r="D225" s="161">
        <v>2093</v>
      </c>
      <c r="E225" s="162"/>
      <c r="F225" s="162"/>
      <c r="G225" s="158"/>
      <c r="H225" s="158"/>
      <c r="I225" s="158"/>
      <c r="J225" s="1"/>
      <c r="K225" s="1"/>
    </row>
    <row r="226" spans="1:11" x14ac:dyDescent="0.25">
      <c r="A226" s="1"/>
      <c r="B226" s="157"/>
      <c r="C226" s="160"/>
      <c r="D226" s="161">
        <v>2094</v>
      </c>
      <c r="E226" s="162"/>
      <c r="F226" s="162"/>
      <c r="G226" s="158"/>
      <c r="H226" s="158"/>
      <c r="I226" s="158"/>
      <c r="J226" s="1"/>
      <c r="K226" s="1"/>
    </row>
    <row r="227" spans="1:11" x14ac:dyDescent="0.25">
      <c r="A227" s="1"/>
      <c r="B227" s="157"/>
      <c r="C227" s="160"/>
      <c r="D227" s="161">
        <v>2095</v>
      </c>
      <c r="E227" s="162"/>
      <c r="F227" s="162"/>
      <c r="G227" s="158"/>
      <c r="H227" s="158"/>
      <c r="I227" s="158"/>
      <c r="J227" s="1"/>
      <c r="K227" s="1"/>
    </row>
    <row r="228" spans="1:11" x14ac:dyDescent="0.25">
      <c r="A228" s="1"/>
      <c r="B228" s="157"/>
      <c r="C228" s="160"/>
      <c r="D228" s="161">
        <v>2096</v>
      </c>
      <c r="E228" s="162"/>
      <c r="F228" s="162"/>
      <c r="G228" s="158"/>
      <c r="H228" s="158"/>
      <c r="I228" s="158"/>
      <c r="J228" s="1"/>
      <c r="K228" s="1"/>
    </row>
    <row r="229" spans="1:11" x14ac:dyDescent="0.25">
      <c r="A229" s="1"/>
      <c r="B229" s="157"/>
      <c r="C229" s="160"/>
      <c r="D229" s="161">
        <v>2097</v>
      </c>
      <c r="E229" s="162"/>
      <c r="F229" s="162"/>
      <c r="G229" s="158"/>
      <c r="H229" s="158"/>
      <c r="I229" s="158"/>
      <c r="J229" s="1"/>
      <c r="K229" s="1"/>
    </row>
    <row r="230" spans="1:11" x14ac:dyDescent="0.25">
      <c r="A230" s="1"/>
      <c r="B230" s="157"/>
      <c r="C230" s="160"/>
      <c r="D230" s="161">
        <v>2098</v>
      </c>
      <c r="E230" s="162"/>
      <c r="F230" s="162"/>
      <c r="G230" s="158"/>
      <c r="H230" s="158"/>
      <c r="I230" s="158"/>
      <c r="J230" s="1"/>
      <c r="K230" s="1"/>
    </row>
    <row r="231" spans="1:11" x14ac:dyDescent="0.25">
      <c r="A231" s="1"/>
      <c r="B231" s="157"/>
      <c r="C231" s="160"/>
      <c r="D231" s="161">
        <v>2099</v>
      </c>
      <c r="E231" s="162"/>
      <c r="F231" s="162"/>
      <c r="G231" s="158"/>
      <c r="H231" s="158"/>
      <c r="I231" s="158"/>
      <c r="J231" s="1"/>
      <c r="K231" s="1"/>
    </row>
    <row r="232" spans="1:11" x14ac:dyDescent="0.25">
      <c r="A232" s="1"/>
      <c r="B232" s="157"/>
      <c r="C232" s="160"/>
      <c r="D232" s="161">
        <v>2100</v>
      </c>
      <c r="E232" s="162"/>
      <c r="F232" s="162"/>
      <c r="G232" s="158"/>
      <c r="H232" s="158"/>
      <c r="I232" s="158"/>
      <c r="J232" s="1"/>
      <c r="K232" s="1"/>
    </row>
    <row r="233" spans="1:11" x14ac:dyDescent="0.25">
      <c r="A233" s="1"/>
      <c r="B233" s="157"/>
      <c r="C233" s="160"/>
      <c r="D233" s="161">
        <v>2101</v>
      </c>
      <c r="E233" s="162"/>
      <c r="F233" s="162"/>
      <c r="G233" s="158"/>
      <c r="H233" s="158"/>
      <c r="I233" s="158"/>
      <c r="J233" s="1"/>
      <c r="K233" s="1"/>
    </row>
    <row r="234" spans="1:11" x14ac:dyDescent="0.25">
      <c r="A234" s="1"/>
      <c r="B234" s="157"/>
      <c r="C234" s="160"/>
      <c r="D234" s="161">
        <v>2102</v>
      </c>
      <c r="E234" s="162"/>
      <c r="F234" s="162"/>
      <c r="G234" s="158"/>
      <c r="H234" s="158"/>
      <c r="I234" s="158"/>
      <c r="J234" s="1"/>
      <c r="K234" s="1"/>
    </row>
    <row r="235" spans="1:11" x14ac:dyDescent="0.25">
      <c r="A235" s="1"/>
      <c r="B235" s="157"/>
      <c r="C235" s="160"/>
      <c r="D235" s="161">
        <v>2103</v>
      </c>
      <c r="E235" s="162"/>
      <c r="F235" s="162"/>
      <c r="G235" s="158"/>
      <c r="H235" s="158"/>
      <c r="I235" s="158"/>
      <c r="J235" s="1"/>
      <c r="K235" s="1"/>
    </row>
    <row r="236" spans="1:11" x14ac:dyDescent="0.25">
      <c r="A236" s="1"/>
      <c r="B236" s="157"/>
      <c r="C236" s="160"/>
      <c r="D236" s="161">
        <v>2104</v>
      </c>
      <c r="E236" s="162"/>
      <c r="F236" s="162"/>
      <c r="G236" s="158"/>
      <c r="H236" s="158"/>
      <c r="I236" s="158"/>
      <c r="J236" s="1"/>
      <c r="K236" s="1"/>
    </row>
    <row r="237" spans="1:11" x14ac:dyDescent="0.25">
      <c r="A237" s="1"/>
      <c r="B237" s="157"/>
      <c r="C237" s="160"/>
      <c r="D237" s="161">
        <v>2105</v>
      </c>
      <c r="E237" s="162"/>
      <c r="F237" s="162"/>
      <c r="G237" s="158"/>
      <c r="H237" s="158"/>
      <c r="I237" s="158"/>
      <c r="J237" s="1"/>
      <c r="K237" s="1"/>
    </row>
    <row r="238" spans="1:11" x14ac:dyDescent="0.25">
      <c r="A238" s="1"/>
      <c r="B238" s="157"/>
      <c r="C238" s="160"/>
      <c r="D238" s="161">
        <v>2106</v>
      </c>
      <c r="E238" s="162"/>
      <c r="F238" s="162"/>
      <c r="G238" s="158"/>
      <c r="H238" s="158"/>
      <c r="I238" s="158"/>
      <c r="J238" s="1"/>
      <c r="K238" s="1"/>
    </row>
    <row r="239" spans="1:11" x14ac:dyDescent="0.25">
      <c r="A239" s="1"/>
      <c r="B239" s="157"/>
      <c r="C239" s="160"/>
      <c r="D239" s="161">
        <v>2107</v>
      </c>
      <c r="E239" s="162"/>
      <c r="F239" s="162"/>
      <c r="G239" s="158"/>
      <c r="H239" s="158"/>
      <c r="I239" s="158"/>
      <c r="J239" s="1"/>
      <c r="K239" s="1"/>
    </row>
    <row r="240" spans="1:11" x14ac:dyDescent="0.25">
      <c r="A240" s="1"/>
      <c r="B240" s="157"/>
      <c r="C240" s="160"/>
      <c r="D240" s="161">
        <v>2108</v>
      </c>
      <c r="E240" s="162"/>
      <c r="F240" s="162"/>
      <c r="G240" s="158"/>
      <c r="H240" s="158"/>
      <c r="I240" s="158"/>
      <c r="J240" s="1"/>
      <c r="K240" s="1"/>
    </row>
    <row r="241" spans="1:11" x14ac:dyDescent="0.25">
      <c r="A241" s="1"/>
      <c r="B241" s="157"/>
      <c r="C241" s="160"/>
      <c r="D241" s="161">
        <v>2109</v>
      </c>
      <c r="E241" s="162"/>
      <c r="F241" s="162"/>
      <c r="G241" s="158"/>
      <c r="H241" s="158"/>
      <c r="I241" s="158"/>
      <c r="J241" s="1"/>
      <c r="K241" s="1"/>
    </row>
    <row r="242" spans="1:11" x14ac:dyDescent="0.25">
      <c r="A242" s="1"/>
      <c r="B242" s="157"/>
      <c r="C242" s="160"/>
      <c r="D242" s="161">
        <v>2110</v>
      </c>
      <c r="E242" s="162"/>
      <c r="F242" s="162"/>
      <c r="G242" s="158"/>
      <c r="H242" s="158"/>
      <c r="I242" s="158"/>
      <c r="J242" s="1"/>
      <c r="K242" s="1"/>
    </row>
    <row r="243" spans="1:11" x14ac:dyDescent="0.25">
      <c r="A243" s="1"/>
      <c r="B243" s="157"/>
      <c r="C243" s="160"/>
      <c r="D243" s="161">
        <v>2111</v>
      </c>
      <c r="E243" s="162"/>
      <c r="F243" s="162"/>
      <c r="G243" s="158"/>
      <c r="H243" s="158"/>
      <c r="I243" s="158"/>
      <c r="J243" s="1"/>
      <c r="K243" s="1"/>
    </row>
    <row r="244" spans="1:11" x14ac:dyDescent="0.25">
      <c r="A244" s="1"/>
      <c r="B244" s="157"/>
      <c r="C244" s="160"/>
      <c r="D244" s="161">
        <v>2112</v>
      </c>
      <c r="E244" s="162"/>
      <c r="F244" s="162"/>
      <c r="G244" s="158"/>
      <c r="H244" s="158"/>
      <c r="I244" s="158"/>
      <c r="J244" s="1"/>
      <c r="K244" s="1"/>
    </row>
    <row r="245" spans="1:11" x14ac:dyDescent="0.25">
      <c r="A245" s="1"/>
      <c r="B245" s="157"/>
      <c r="C245" s="160"/>
      <c r="D245" s="161">
        <v>2113</v>
      </c>
      <c r="E245" s="162"/>
      <c r="F245" s="162"/>
      <c r="G245" s="158"/>
      <c r="H245" s="158"/>
      <c r="I245" s="158"/>
      <c r="J245" s="1"/>
      <c r="K245" s="1"/>
    </row>
    <row r="246" spans="1:11" x14ac:dyDescent="0.25">
      <c r="A246" s="1"/>
      <c r="B246" s="157"/>
      <c r="C246" s="160"/>
      <c r="D246" s="161">
        <v>2114</v>
      </c>
      <c r="E246" s="162"/>
      <c r="F246" s="162"/>
      <c r="G246" s="158"/>
      <c r="H246" s="158"/>
      <c r="I246" s="158"/>
      <c r="J246" s="1"/>
      <c r="K246" s="1"/>
    </row>
    <row r="247" spans="1:11" x14ac:dyDescent="0.25">
      <c r="A247" s="1"/>
      <c r="B247" s="157"/>
      <c r="C247" s="160"/>
      <c r="D247" s="161">
        <v>2115</v>
      </c>
      <c r="E247" s="162"/>
      <c r="F247" s="162"/>
      <c r="G247" s="158"/>
      <c r="H247" s="158"/>
      <c r="I247" s="158"/>
      <c r="J247" s="1"/>
      <c r="K247" s="1"/>
    </row>
    <row r="248" spans="1:11" x14ac:dyDescent="0.25">
      <c r="A248" s="1"/>
      <c r="B248" s="157"/>
      <c r="C248" s="160"/>
      <c r="D248" s="161">
        <v>2116</v>
      </c>
      <c r="E248" s="162"/>
      <c r="F248" s="162"/>
      <c r="G248" s="158"/>
      <c r="H248" s="158"/>
      <c r="I248" s="158"/>
      <c r="J248" s="1"/>
      <c r="K248" s="1"/>
    </row>
    <row r="249" spans="1:11" x14ac:dyDescent="0.25">
      <c r="A249" s="1"/>
      <c r="B249" s="157"/>
      <c r="C249" s="160"/>
      <c r="D249" s="161">
        <v>2117</v>
      </c>
      <c r="E249" s="162"/>
      <c r="F249" s="162"/>
      <c r="G249" s="158"/>
      <c r="H249" s="158"/>
      <c r="I249" s="158"/>
      <c r="J249" s="1"/>
      <c r="K249" s="1"/>
    </row>
    <row r="250" spans="1:11" x14ac:dyDescent="0.25">
      <c r="A250" s="1"/>
      <c r="B250" s="157"/>
      <c r="C250" s="160"/>
      <c r="D250" s="161">
        <v>2118</v>
      </c>
      <c r="E250" s="162"/>
      <c r="F250" s="162"/>
      <c r="G250" s="158"/>
      <c r="H250" s="158"/>
      <c r="I250" s="158"/>
      <c r="J250" s="1"/>
      <c r="K250" s="1"/>
    </row>
    <row r="251" spans="1:11" x14ac:dyDescent="0.25">
      <c r="A251" s="1"/>
      <c r="B251" s="157"/>
      <c r="C251" s="160"/>
      <c r="D251" s="161">
        <v>2119</v>
      </c>
      <c r="E251" s="162"/>
      <c r="F251" s="162"/>
      <c r="G251" s="158"/>
      <c r="H251" s="158"/>
      <c r="I251" s="158"/>
      <c r="J251" s="1"/>
      <c r="K251" s="1"/>
    </row>
    <row r="252" spans="1:11" x14ac:dyDescent="0.25">
      <c r="A252" s="1"/>
      <c r="B252" s="157"/>
      <c r="C252" s="160"/>
      <c r="D252" s="161">
        <v>2120</v>
      </c>
      <c r="E252" s="162"/>
      <c r="F252" s="162"/>
      <c r="G252" s="158"/>
      <c r="H252" s="158"/>
      <c r="I252" s="158"/>
      <c r="J252" s="1"/>
      <c r="K252" s="1"/>
    </row>
    <row r="253" spans="1:11" x14ac:dyDescent="0.25">
      <c r="A253" s="1"/>
      <c r="B253" s="157"/>
      <c r="C253" s="160"/>
      <c r="D253" s="161">
        <v>2121</v>
      </c>
      <c r="E253" s="162"/>
      <c r="F253" s="162"/>
      <c r="G253" s="158"/>
      <c r="H253" s="158"/>
      <c r="I253" s="158"/>
      <c r="J253" s="1"/>
      <c r="K253" s="1"/>
    </row>
    <row r="254" spans="1:11" x14ac:dyDescent="0.25">
      <c r="A254" s="1"/>
      <c r="B254" s="157"/>
      <c r="C254" s="160"/>
      <c r="D254" s="161">
        <v>2122</v>
      </c>
      <c r="E254" s="162"/>
      <c r="F254" s="162"/>
      <c r="G254" s="158"/>
      <c r="H254" s="158"/>
      <c r="I254" s="158"/>
      <c r="J254" s="1"/>
      <c r="K254" s="1"/>
    </row>
    <row r="255" spans="1:11" x14ac:dyDescent="0.25">
      <c r="A255" s="1"/>
      <c r="B255" s="157"/>
      <c r="C255" s="160"/>
      <c r="D255" s="161">
        <v>2123</v>
      </c>
      <c r="E255" s="162"/>
      <c r="F255" s="162"/>
      <c r="G255" s="158"/>
      <c r="H255" s="158"/>
      <c r="I255" s="158"/>
      <c r="J255" s="1"/>
      <c r="K255" s="1"/>
    </row>
    <row r="256" spans="1:11" x14ac:dyDescent="0.25">
      <c r="A256" s="1"/>
      <c r="B256" s="157"/>
      <c r="C256" s="160"/>
      <c r="D256" s="161">
        <v>2124</v>
      </c>
      <c r="E256" s="162"/>
      <c r="F256" s="162"/>
      <c r="G256" s="158"/>
      <c r="H256" s="158"/>
      <c r="I256" s="158"/>
      <c r="J256" s="1"/>
      <c r="K256" s="1"/>
    </row>
    <row r="257" spans="1:11" x14ac:dyDescent="0.25">
      <c r="A257" s="1"/>
      <c r="B257" s="157"/>
      <c r="C257" s="160"/>
      <c r="D257" s="161">
        <v>2125</v>
      </c>
      <c r="E257" s="162"/>
      <c r="F257" s="162"/>
      <c r="G257" s="158"/>
      <c r="H257" s="158"/>
      <c r="I257" s="158"/>
      <c r="J257" s="1"/>
      <c r="K257" s="1"/>
    </row>
    <row r="258" spans="1:11" x14ac:dyDescent="0.25">
      <c r="A258" s="1"/>
      <c r="B258" s="157"/>
      <c r="C258" s="160"/>
      <c r="D258" s="161">
        <v>2126</v>
      </c>
      <c r="E258" s="162"/>
      <c r="F258" s="162"/>
      <c r="G258" s="158"/>
      <c r="H258" s="158"/>
      <c r="I258" s="158"/>
      <c r="J258" s="1"/>
      <c r="K258" s="1"/>
    </row>
    <row r="259" spans="1:11" x14ac:dyDescent="0.25">
      <c r="A259" s="1"/>
      <c r="B259" s="157"/>
      <c r="C259" s="160"/>
      <c r="D259" s="161">
        <v>2127</v>
      </c>
      <c r="E259" s="162"/>
      <c r="F259" s="162"/>
      <c r="G259" s="158"/>
      <c r="H259" s="158"/>
      <c r="I259" s="158"/>
      <c r="J259" s="1"/>
      <c r="K259" s="1"/>
    </row>
    <row r="260" spans="1:11" x14ac:dyDescent="0.25">
      <c r="A260" s="1"/>
      <c r="B260" s="157"/>
      <c r="C260" s="160"/>
      <c r="D260" s="161">
        <v>2128</v>
      </c>
      <c r="E260" s="162"/>
      <c r="F260" s="162"/>
      <c r="G260" s="158"/>
      <c r="H260" s="158"/>
      <c r="I260" s="158"/>
      <c r="J260" s="1"/>
      <c r="K260" s="1"/>
    </row>
    <row r="261" spans="1:11" ht="15" customHeight="1" x14ac:dyDescent="0.25">
      <c r="B261" s="159"/>
      <c r="C261" s="159"/>
      <c r="D261" s="159"/>
      <c r="E261" s="159"/>
      <c r="F261" s="159"/>
      <c r="G261" s="159"/>
      <c r="H261" s="159"/>
      <c r="I261" s="159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117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6" t="s">
        <v>334</v>
      </c>
      <c r="B2" s="201"/>
      <c r="C2" s="10"/>
      <c r="D2" s="11" t="s">
        <v>1</v>
      </c>
      <c r="E2" s="208" t="s">
        <v>35</v>
      </c>
      <c r="F2" s="187"/>
      <c r="G2" s="188"/>
      <c r="H2" s="16"/>
      <c r="I2" s="217" t="s">
        <v>11</v>
      </c>
      <c r="J2" s="201"/>
      <c r="K2" s="213"/>
      <c r="L2" s="187"/>
      <c r="M2" s="187"/>
      <c r="N2" s="188"/>
      <c r="O2" s="21"/>
      <c r="P2" s="25"/>
      <c r="Q2" s="25"/>
      <c r="R2" s="25"/>
      <c r="S2" s="27" t="str">
        <f>CONCATENATE("Total gross income in ",E2,":")</f>
        <v>Total gross income in May:</v>
      </c>
      <c r="T2" s="218">
        <f>SUM(T9:T161)</f>
        <v>0</v>
      </c>
      <c r="U2" s="219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7"/>
      <c r="B3" s="201"/>
      <c r="C3" s="114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May:</v>
      </c>
      <c r="T3" s="218">
        <f>SUM(U9:U161)</f>
        <v>0</v>
      </c>
      <c r="U3" s="219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7"/>
      <c r="B4" s="201"/>
      <c r="C4" s="10"/>
      <c r="D4" s="11" t="s">
        <v>23</v>
      </c>
      <c r="E4" s="115"/>
      <c r="F4" s="6">
        <v>2022</v>
      </c>
      <c r="G4" s="6"/>
      <c r="H4" s="16"/>
      <c r="I4" s="214" t="s">
        <v>24</v>
      </c>
      <c r="J4" s="201"/>
      <c r="K4" s="213"/>
      <c r="L4" s="187"/>
      <c r="M4" s="187"/>
      <c r="N4" s="188"/>
      <c r="O4" s="21"/>
      <c r="P4" s="25"/>
      <c r="Q4" s="25"/>
      <c r="R4" s="25"/>
      <c r="S4" s="27" t="str">
        <f>CONCATENATE("Total AMA in ",E2,":")</f>
        <v>Total AMA in May:</v>
      </c>
      <c r="T4" s="218">
        <f>ROUNDUP(SUM(AA9:AA161)*0.011,0)</f>
        <v>0</v>
      </c>
      <c r="U4" s="219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5" t="str">
        <f>"(9)"</f>
        <v>(9)</v>
      </c>
      <c r="F6" s="216"/>
      <c r="G6" s="216"/>
      <c r="H6" s="216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1"/>
      <c r="B7" s="209" t="s">
        <v>43</v>
      </c>
      <c r="C7" s="209" t="s">
        <v>44</v>
      </c>
      <c r="D7" s="209" t="s">
        <v>45</v>
      </c>
      <c r="E7" s="209" t="s">
        <v>46</v>
      </c>
      <c r="F7" s="201"/>
      <c r="G7" s="201"/>
      <c r="H7" s="201"/>
      <c r="I7" s="209" t="s">
        <v>47</v>
      </c>
      <c r="J7" s="209" t="s">
        <v>48</v>
      </c>
      <c r="K7" s="209" t="str">
        <f>CONCATENATE("Allowance according to tax card in ",E2)</f>
        <v>Allowance according to tax card in May</v>
      </c>
      <c r="L7" s="209" t="s">
        <v>49</v>
      </c>
      <c r="M7" s="209" t="str">
        <f>CONCATENATE("Taxable days in ",E2)</f>
        <v>Taxable days in May</v>
      </c>
      <c r="N7" s="209" t="s">
        <v>50</v>
      </c>
      <c r="O7" s="209" t="str">
        <f>CONCATENATE("Days with food/acc. in ",$E$2)</f>
        <v>Days with food/acc. in May</v>
      </c>
      <c r="P7" s="209" t="str">
        <f>CONCATENATE("Value of benefits in ",$E$2,", DKK")</f>
        <v>Value of benefits in May, DKK</v>
      </c>
      <c r="Q7" s="209" t="str">
        <f>CONCATENATE("Salary in ",$E$2)</f>
        <v>Salary in May</v>
      </c>
      <c r="R7" s="209" t="s">
        <v>51</v>
      </c>
      <c r="S7" s="209" t="s">
        <v>52</v>
      </c>
      <c r="T7" s="209" t="str">
        <f>CONCATENATE("Gross  income in ",$E$2,", DKK")</f>
        <v>Gross  income in May, DKK</v>
      </c>
      <c r="U7" s="220" t="str">
        <f>CONCATENATE("Withheld tax in ",$E$2,", DKK")</f>
        <v>Withheld tax in May, DKK</v>
      </c>
      <c r="V7" s="74"/>
      <c r="W7" s="76" t="s">
        <v>53</v>
      </c>
      <c r="X7" s="77" t="str">
        <f>CONCATENATE("Allowance in ",$E$2,", DKK")</f>
        <v>Allowance in May, DKK</v>
      </c>
      <c r="Y7" s="77" t="str">
        <f>CONCATENATE("Value of food/acc. in ",$E$2,", DKK")</f>
        <v>Value of food/acc. in May, DKK</v>
      </c>
      <c r="Z7" s="77" t="str">
        <f>CONCATENATE("Salary in ",$E$2,", DKK")</f>
        <v>Salary in May, DKK</v>
      </c>
      <c r="AA7" s="78" t="str">
        <f>CONCATENATE("Gross salary in ",$E$2,", DKK")</f>
        <v>Gross salary in May,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2"/>
      <c r="B8" s="210"/>
      <c r="C8" s="210"/>
      <c r="D8" s="210"/>
      <c r="E8" s="80" t="s">
        <v>28</v>
      </c>
      <c r="F8" s="80" t="s">
        <v>30</v>
      </c>
      <c r="G8" s="80" t="s">
        <v>31</v>
      </c>
      <c r="H8" s="81" t="s">
        <v>54</v>
      </c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21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10"/>
      <c r="C9" s="111"/>
      <c r="D9" s="111" t="s">
        <v>55</v>
      </c>
      <c r="E9" s="111"/>
      <c r="F9" s="111"/>
      <c r="G9" s="111"/>
      <c r="H9" s="111"/>
      <c r="I9" s="111" t="s">
        <v>55</v>
      </c>
      <c r="J9" s="111" t="s">
        <v>361</v>
      </c>
      <c r="K9" s="116"/>
      <c r="L9" s="124" t="s">
        <v>57</v>
      </c>
      <c r="M9" s="111"/>
      <c r="N9" s="111" t="s">
        <v>58</v>
      </c>
      <c r="O9" s="111"/>
      <c r="P9" s="116"/>
      <c r="Q9" s="116"/>
      <c r="R9" s="111" t="s">
        <v>97</v>
      </c>
      <c r="S9" s="111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10"/>
      <c r="C10" s="111"/>
      <c r="D10" s="111" t="s">
        <v>55</v>
      </c>
      <c r="E10" s="111"/>
      <c r="F10" s="111"/>
      <c r="G10" s="111"/>
      <c r="H10" s="111"/>
      <c r="I10" s="111" t="s">
        <v>55</v>
      </c>
      <c r="J10" s="111" t="s">
        <v>56</v>
      </c>
      <c r="K10" s="116"/>
      <c r="L10" s="124" t="s">
        <v>57</v>
      </c>
      <c r="M10" s="111"/>
      <c r="N10" s="111" t="s">
        <v>61</v>
      </c>
      <c r="O10" s="111"/>
      <c r="P10" s="116"/>
      <c r="Q10" s="116"/>
      <c r="R10" s="111" t="s">
        <v>59</v>
      </c>
      <c r="S10" s="111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10"/>
      <c r="C11" s="111"/>
      <c r="D11" s="111" t="s">
        <v>55</v>
      </c>
      <c r="E11" s="111"/>
      <c r="F11" s="111"/>
      <c r="G11" s="111"/>
      <c r="H11" s="111"/>
      <c r="I11" s="111" t="s">
        <v>55</v>
      </c>
      <c r="J11" s="111" t="s">
        <v>56</v>
      </c>
      <c r="K11" s="116"/>
      <c r="L11" s="124" t="s">
        <v>57</v>
      </c>
      <c r="M11" s="111"/>
      <c r="N11" s="111" t="s">
        <v>61</v>
      </c>
      <c r="O11" s="111"/>
      <c r="P11" s="116"/>
      <c r="Q11" s="116"/>
      <c r="R11" s="111" t="s">
        <v>336</v>
      </c>
      <c r="S11" s="111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10"/>
      <c r="C12" s="111"/>
      <c r="D12" s="111" t="s">
        <v>55</v>
      </c>
      <c r="E12" s="111"/>
      <c r="F12" s="111"/>
      <c r="G12" s="111"/>
      <c r="H12" s="111"/>
      <c r="I12" s="111" t="s">
        <v>55</v>
      </c>
      <c r="J12" s="111" t="s">
        <v>56</v>
      </c>
      <c r="K12" s="116"/>
      <c r="L12" s="124" t="s">
        <v>57</v>
      </c>
      <c r="M12" s="111"/>
      <c r="N12" s="111" t="s">
        <v>61</v>
      </c>
      <c r="O12" s="111"/>
      <c r="P12" s="116"/>
      <c r="Q12" s="116"/>
      <c r="R12" s="111" t="s">
        <v>62</v>
      </c>
      <c r="S12" s="111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10"/>
      <c r="C13" s="111"/>
      <c r="D13" s="111" t="s">
        <v>55</v>
      </c>
      <c r="E13" s="111"/>
      <c r="F13" s="111"/>
      <c r="G13" s="111"/>
      <c r="H13" s="111"/>
      <c r="I13" s="111" t="s">
        <v>55</v>
      </c>
      <c r="J13" s="111" t="s">
        <v>56</v>
      </c>
      <c r="K13" s="116"/>
      <c r="L13" s="124" t="s">
        <v>57</v>
      </c>
      <c r="M13" s="111"/>
      <c r="N13" s="111" t="s">
        <v>61</v>
      </c>
      <c r="O13" s="111"/>
      <c r="P13" s="116"/>
      <c r="Q13" s="116"/>
      <c r="R13" s="111" t="s">
        <v>62</v>
      </c>
      <c r="S13" s="111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10"/>
      <c r="C14" s="111"/>
      <c r="D14" s="111" t="s">
        <v>55</v>
      </c>
      <c r="E14" s="111"/>
      <c r="F14" s="111"/>
      <c r="G14" s="111"/>
      <c r="H14" s="111"/>
      <c r="I14" s="111" t="s">
        <v>55</v>
      </c>
      <c r="J14" s="111" t="s">
        <v>56</v>
      </c>
      <c r="K14" s="116"/>
      <c r="L14" s="124" t="s">
        <v>57</v>
      </c>
      <c r="M14" s="111"/>
      <c r="N14" s="111" t="s">
        <v>61</v>
      </c>
      <c r="O14" s="111"/>
      <c r="P14" s="116"/>
      <c r="Q14" s="116"/>
      <c r="R14" s="111" t="s">
        <v>62</v>
      </c>
      <c r="S14" s="111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10"/>
      <c r="C15" s="111"/>
      <c r="D15" s="111" t="s">
        <v>55</v>
      </c>
      <c r="E15" s="111"/>
      <c r="F15" s="111"/>
      <c r="G15" s="111"/>
      <c r="H15" s="111"/>
      <c r="I15" s="111" t="s">
        <v>55</v>
      </c>
      <c r="J15" s="111" t="s">
        <v>56</v>
      </c>
      <c r="K15" s="116"/>
      <c r="L15" s="124" t="s">
        <v>57</v>
      </c>
      <c r="M15" s="111"/>
      <c r="N15" s="111" t="s">
        <v>61</v>
      </c>
      <c r="O15" s="111"/>
      <c r="P15" s="116"/>
      <c r="Q15" s="116"/>
      <c r="R15" s="111" t="s">
        <v>62</v>
      </c>
      <c r="S15" s="111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10"/>
      <c r="C16" s="111"/>
      <c r="D16" s="111" t="s">
        <v>55</v>
      </c>
      <c r="E16" s="111"/>
      <c r="F16" s="111"/>
      <c r="G16" s="111"/>
      <c r="H16" s="111"/>
      <c r="I16" s="111" t="s">
        <v>55</v>
      </c>
      <c r="J16" s="111" t="s">
        <v>56</v>
      </c>
      <c r="K16" s="116"/>
      <c r="L16" s="124" t="s">
        <v>57</v>
      </c>
      <c r="M16" s="111"/>
      <c r="N16" s="111" t="s">
        <v>61</v>
      </c>
      <c r="O16" s="111"/>
      <c r="P16" s="116"/>
      <c r="Q16" s="116"/>
      <c r="R16" s="111" t="s">
        <v>62</v>
      </c>
      <c r="S16" s="111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10"/>
      <c r="C17" s="111"/>
      <c r="D17" s="111" t="s">
        <v>55</v>
      </c>
      <c r="E17" s="111"/>
      <c r="F17" s="111"/>
      <c r="G17" s="111"/>
      <c r="H17" s="111"/>
      <c r="I17" s="111" t="s">
        <v>55</v>
      </c>
      <c r="J17" s="111" t="s">
        <v>56</v>
      </c>
      <c r="K17" s="116"/>
      <c r="L17" s="124" t="s">
        <v>57</v>
      </c>
      <c r="M17" s="111"/>
      <c r="N17" s="111" t="s">
        <v>61</v>
      </c>
      <c r="O17" s="111"/>
      <c r="P17" s="116"/>
      <c r="Q17" s="116"/>
      <c r="R17" s="111" t="s">
        <v>62</v>
      </c>
      <c r="S17" s="111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10"/>
      <c r="C18" s="111"/>
      <c r="D18" s="111" t="s">
        <v>55</v>
      </c>
      <c r="E18" s="111"/>
      <c r="F18" s="111"/>
      <c r="G18" s="111"/>
      <c r="H18" s="111"/>
      <c r="I18" s="111" t="s">
        <v>55</v>
      </c>
      <c r="J18" s="111" t="s">
        <v>56</v>
      </c>
      <c r="K18" s="116"/>
      <c r="L18" s="124" t="s">
        <v>57</v>
      </c>
      <c r="M18" s="111"/>
      <c r="N18" s="111" t="s">
        <v>61</v>
      </c>
      <c r="O18" s="111"/>
      <c r="P18" s="116"/>
      <c r="Q18" s="116"/>
      <c r="R18" s="111" t="s">
        <v>62</v>
      </c>
      <c r="S18" s="111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10"/>
      <c r="C19" s="111"/>
      <c r="D19" s="111" t="s">
        <v>55</v>
      </c>
      <c r="E19" s="111"/>
      <c r="F19" s="111"/>
      <c r="G19" s="111"/>
      <c r="H19" s="111"/>
      <c r="I19" s="111" t="s">
        <v>55</v>
      </c>
      <c r="J19" s="111" t="s">
        <v>56</v>
      </c>
      <c r="K19" s="116"/>
      <c r="L19" s="124" t="s">
        <v>57</v>
      </c>
      <c r="M19" s="111"/>
      <c r="N19" s="111" t="s">
        <v>61</v>
      </c>
      <c r="O19" s="111"/>
      <c r="P19" s="116"/>
      <c r="Q19" s="116"/>
      <c r="R19" s="111" t="s">
        <v>62</v>
      </c>
      <c r="S19" s="111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10"/>
      <c r="C20" s="111"/>
      <c r="D20" s="111" t="s">
        <v>55</v>
      </c>
      <c r="E20" s="111"/>
      <c r="F20" s="111"/>
      <c r="G20" s="111"/>
      <c r="H20" s="111"/>
      <c r="I20" s="111" t="s">
        <v>55</v>
      </c>
      <c r="J20" s="111" t="s">
        <v>56</v>
      </c>
      <c r="K20" s="116"/>
      <c r="L20" s="124" t="s">
        <v>57</v>
      </c>
      <c r="M20" s="111"/>
      <c r="N20" s="111" t="s">
        <v>61</v>
      </c>
      <c r="O20" s="111"/>
      <c r="P20" s="116"/>
      <c r="Q20" s="116"/>
      <c r="R20" s="111" t="s">
        <v>62</v>
      </c>
      <c r="S20" s="111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10"/>
      <c r="C21" s="111"/>
      <c r="D21" s="111" t="s">
        <v>55</v>
      </c>
      <c r="E21" s="111"/>
      <c r="F21" s="111"/>
      <c r="G21" s="111"/>
      <c r="H21" s="111"/>
      <c r="I21" s="111" t="s">
        <v>55</v>
      </c>
      <c r="J21" s="111" t="s">
        <v>56</v>
      </c>
      <c r="K21" s="116"/>
      <c r="L21" s="124" t="s">
        <v>57</v>
      </c>
      <c r="M21" s="111"/>
      <c r="N21" s="111" t="s">
        <v>61</v>
      </c>
      <c r="O21" s="111"/>
      <c r="P21" s="116"/>
      <c r="Q21" s="116"/>
      <c r="R21" s="111" t="s">
        <v>62</v>
      </c>
      <c r="S21" s="111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30"/>
    </row>
    <row r="22" spans="1:77" ht="22.5" customHeight="1" x14ac:dyDescent="0.25">
      <c r="A22" s="85">
        <v>14</v>
      </c>
      <c r="B22" s="110"/>
      <c r="C22" s="111"/>
      <c r="D22" s="111" t="s">
        <v>55</v>
      </c>
      <c r="E22" s="111"/>
      <c r="F22" s="111"/>
      <c r="G22" s="111"/>
      <c r="H22" s="111"/>
      <c r="I22" s="111" t="s">
        <v>55</v>
      </c>
      <c r="J22" s="111" t="s">
        <v>56</v>
      </c>
      <c r="K22" s="116"/>
      <c r="L22" s="124" t="s">
        <v>57</v>
      </c>
      <c r="M22" s="111"/>
      <c r="N22" s="111" t="s">
        <v>61</v>
      </c>
      <c r="O22" s="111"/>
      <c r="P22" s="116"/>
      <c r="Q22" s="116"/>
      <c r="R22" s="111" t="s">
        <v>62</v>
      </c>
      <c r="S22" s="111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30"/>
    </row>
    <row r="23" spans="1:77" ht="22.5" customHeight="1" x14ac:dyDescent="0.25">
      <c r="A23" s="85">
        <v>15</v>
      </c>
      <c r="B23" s="110"/>
      <c r="C23" s="111"/>
      <c r="D23" s="111" t="s">
        <v>55</v>
      </c>
      <c r="E23" s="111"/>
      <c r="F23" s="111"/>
      <c r="G23" s="111"/>
      <c r="H23" s="111"/>
      <c r="I23" s="111" t="s">
        <v>55</v>
      </c>
      <c r="J23" s="111" t="s">
        <v>56</v>
      </c>
      <c r="K23" s="116"/>
      <c r="L23" s="124" t="s">
        <v>57</v>
      </c>
      <c r="M23" s="111"/>
      <c r="N23" s="111" t="s">
        <v>61</v>
      </c>
      <c r="O23" s="111"/>
      <c r="P23" s="116"/>
      <c r="Q23" s="116"/>
      <c r="R23" s="111" t="s">
        <v>62</v>
      </c>
      <c r="S23" s="111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30"/>
    </row>
    <row r="24" spans="1:77" ht="22.5" customHeight="1" x14ac:dyDescent="0.25">
      <c r="A24" s="85">
        <v>16</v>
      </c>
      <c r="B24" s="110"/>
      <c r="C24" s="111"/>
      <c r="D24" s="111" t="s">
        <v>55</v>
      </c>
      <c r="E24" s="111"/>
      <c r="F24" s="111"/>
      <c r="G24" s="111"/>
      <c r="H24" s="111"/>
      <c r="I24" s="111" t="s">
        <v>55</v>
      </c>
      <c r="J24" s="111" t="s">
        <v>56</v>
      </c>
      <c r="K24" s="116"/>
      <c r="L24" s="124" t="s">
        <v>57</v>
      </c>
      <c r="M24" s="111"/>
      <c r="N24" s="111" t="s">
        <v>61</v>
      </c>
      <c r="O24" s="111"/>
      <c r="P24" s="116"/>
      <c r="Q24" s="116"/>
      <c r="R24" s="111" t="s">
        <v>62</v>
      </c>
      <c r="S24" s="111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30"/>
    </row>
    <row r="25" spans="1:77" ht="22.5" customHeight="1" x14ac:dyDescent="0.25">
      <c r="A25" s="93">
        <v>17</v>
      </c>
      <c r="B25" s="112"/>
      <c r="C25" s="113"/>
      <c r="D25" s="113" t="s">
        <v>55</v>
      </c>
      <c r="E25" s="111"/>
      <c r="F25" s="111"/>
      <c r="G25" s="111"/>
      <c r="H25" s="113"/>
      <c r="I25" s="113" t="s">
        <v>55</v>
      </c>
      <c r="J25" s="113" t="s">
        <v>56</v>
      </c>
      <c r="K25" s="117"/>
      <c r="L25" s="124" t="s">
        <v>57</v>
      </c>
      <c r="M25" s="111"/>
      <c r="N25" s="113" t="s">
        <v>61</v>
      </c>
      <c r="O25" s="111"/>
      <c r="P25" s="117"/>
      <c r="Q25" s="117"/>
      <c r="R25" s="113" t="s">
        <v>62</v>
      </c>
      <c r="S25" s="113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30"/>
    </row>
    <row r="26" spans="1:77" ht="22.5" customHeight="1" x14ac:dyDescent="0.25">
      <c r="A26" s="93">
        <v>18</v>
      </c>
      <c r="B26" s="112"/>
      <c r="C26" s="113"/>
      <c r="D26" s="111" t="s">
        <v>55</v>
      </c>
      <c r="E26" s="111"/>
      <c r="F26" s="111"/>
      <c r="G26" s="111"/>
      <c r="H26" s="113"/>
      <c r="I26" s="111" t="s">
        <v>55</v>
      </c>
      <c r="J26" s="113" t="s">
        <v>56</v>
      </c>
      <c r="K26" s="117"/>
      <c r="L26" s="124" t="s">
        <v>57</v>
      </c>
      <c r="M26" s="111"/>
      <c r="N26" s="113" t="s">
        <v>61</v>
      </c>
      <c r="O26" s="111"/>
      <c r="P26" s="117"/>
      <c r="Q26" s="117"/>
      <c r="R26" s="113" t="s">
        <v>62</v>
      </c>
      <c r="S26" s="113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30"/>
    </row>
    <row r="27" spans="1:77" ht="22.5" customHeight="1" x14ac:dyDescent="0.25">
      <c r="A27" s="93">
        <v>19</v>
      </c>
      <c r="B27" s="110"/>
      <c r="C27" s="111"/>
      <c r="D27" s="111" t="s">
        <v>55</v>
      </c>
      <c r="E27" s="111"/>
      <c r="F27" s="111"/>
      <c r="G27" s="111"/>
      <c r="H27" s="111"/>
      <c r="I27" s="111" t="s">
        <v>55</v>
      </c>
      <c r="J27" s="111" t="s">
        <v>56</v>
      </c>
      <c r="K27" s="116"/>
      <c r="L27" s="124" t="s">
        <v>57</v>
      </c>
      <c r="M27" s="111"/>
      <c r="N27" s="111" t="s">
        <v>61</v>
      </c>
      <c r="O27" s="111"/>
      <c r="P27" s="116"/>
      <c r="Q27" s="116"/>
      <c r="R27" s="111" t="s">
        <v>62</v>
      </c>
      <c r="S27" s="111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30"/>
    </row>
    <row r="28" spans="1:77" ht="22.5" customHeight="1" x14ac:dyDescent="0.25">
      <c r="A28" s="85">
        <v>20</v>
      </c>
      <c r="B28" s="110"/>
      <c r="C28" s="111"/>
      <c r="D28" s="111" t="s">
        <v>55</v>
      </c>
      <c r="E28" s="111"/>
      <c r="F28" s="111"/>
      <c r="G28" s="111"/>
      <c r="H28" s="111"/>
      <c r="I28" s="111" t="s">
        <v>55</v>
      </c>
      <c r="J28" s="111" t="s">
        <v>56</v>
      </c>
      <c r="K28" s="116"/>
      <c r="L28" s="124" t="s">
        <v>57</v>
      </c>
      <c r="M28" s="111"/>
      <c r="N28" s="111" t="s">
        <v>61</v>
      </c>
      <c r="O28" s="111"/>
      <c r="P28" s="116"/>
      <c r="Q28" s="116"/>
      <c r="R28" s="111" t="s">
        <v>62</v>
      </c>
      <c r="S28" s="111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30"/>
    </row>
    <row r="29" spans="1:77" ht="22.5" customHeight="1" x14ac:dyDescent="0.25">
      <c r="A29" s="85">
        <v>21</v>
      </c>
      <c r="B29" s="110"/>
      <c r="C29" s="111"/>
      <c r="D29" s="111" t="s">
        <v>55</v>
      </c>
      <c r="E29" s="111"/>
      <c r="F29" s="111"/>
      <c r="G29" s="111"/>
      <c r="H29" s="111"/>
      <c r="I29" s="111" t="s">
        <v>55</v>
      </c>
      <c r="J29" s="111" t="s">
        <v>56</v>
      </c>
      <c r="K29" s="116"/>
      <c r="L29" s="124" t="s">
        <v>57</v>
      </c>
      <c r="M29" s="111"/>
      <c r="N29" s="111" t="s">
        <v>61</v>
      </c>
      <c r="O29" s="111"/>
      <c r="P29" s="116"/>
      <c r="Q29" s="116"/>
      <c r="R29" s="111" t="s">
        <v>97</v>
      </c>
      <c r="S29" s="111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30"/>
    </row>
    <row r="30" spans="1:77" ht="22.5" customHeight="1" x14ac:dyDescent="0.25">
      <c r="A30" s="85">
        <v>22</v>
      </c>
      <c r="B30" s="110"/>
      <c r="C30" s="111"/>
      <c r="D30" s="111" t="s">
        <v>55</v>
      </c>
      <c r="E30" s="111"/>
      <c r="F30" s="111"/>
      <c r="G30" s="111"/>
      <c r="H30" s="111"/>
      <c r="I30" s="111" t="s">
        <v>55</v>
      </c>
      <c r="J30" s="111" t="s">
        <v>56</v>
      </c>
      <c r="K30" s="116"/>
      <c r="L30" s="124" t="s">
        <v>57</v>
      </c>
      <c r="M30" s="111"/>
      <c r="N30" s="111" t="s">
        <v>61</v>
      </c>
      <c r="O30" s="111"/>
      <c r="P30" s="116"/>
      <c r="Q30" s="116"/>
      <c r="R30" s="111" t="s">
        <v>59</v>
      </c>
      <c r="S30" s="111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30"/>
    </row>
    <row r="31" spans="1:77" ht="22.5" customHeight="1" x14ac:dyDescent="0.25">
      <c r="A31" s="85">
        <v>23</v>
      </c>
      <c r="B31" s="110"/>
      <c r="C31" s="111"/>
      <c r="D31" s="111" t="s">
        <v>55</v>
      </c>
      <c r="E31" s="111"/>
      <c r="F31" s="111"/>
      <c r="G31" s="111"/>
      <c r="H31" s="111"/>
      <c r="I31" s="111" t="s">
        <v>55</v>
      </c>
      <c r="J31" s="111" t="s">
        <v>56</v>
      </c>
      <c r="K31" s="116"/>
      <c r="L31" s="124" t="s">
        <v>57</v>
      </c>
      <c r="M31" s="111"/>
      <c r="N31" s="111" t="s">
        <v>61</v>
      </c>
      <c r="O31" s="111"/>
      <c r="P31" s="116"/>
      <c r="Q31" s="116"/>
      <c r="R31" s="111" t="s">
        <v>62</v>
      </c>
      <c r="S31" s="111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30"/>
    </row>
    <row r="32" spans="1:77" ht="22.5" customHeight="1" x14ac:dyDescent="0.25">
      <c r="A32" s="85">
        <v>24</v>
      </c>
      <c r="B32" s="110"/>
      <c r="C32" s="111"/>
      <c r="D32" s="111" t="s">
        <v>55</v>
      </c>
      <c r="E32" s="111"/>
      <c r="F32" s="111"/>
      <c r="G32" s="111"/>
      <c r="H32" s="111"/>
      <c r="I32" s="111" t="s">
        <v>55</v>
      </c>
      <c r="J32" s="111" t="s">
        <v>56</v>
      </c>
      <c r="K32" s="116"/>
      <c r="L32" s="124" t="s">
        <v>57</v>
      </c>
      <c r="M32" s="111"/>
      <c r="N32" s="111" t="s">
        <v>61</v>
      </c>
      <c r="O32" s="111"/>
      <c r="P32" s="116"/>
      <c r="Q32" s="116"/>
      <c r="R32" s="111" t="s">
        <v>62</v>
      </c>
      <c r="S32" s="111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30"/>
    </row>
    <row r="33" spans="1:77" ht="22.5" customHeight="1" x14ac:dyDescent="0.25">
      <c r="A33" s="85">
        <v>25</v>
      </c>
      <c r="B33" s="110"/>
      <c r="C33" s="111"/>
      <c r="D33" s="111" t="s">
        <v>55</v>
      </c>
      <c r="E33" s="111"/>
      <c r="F33" s="111"/>
      <c r="G33" s="111"/>
      <c r="H33" s="111"/>
      <c r="I33" s="111" t="s">
        <v>55</v>
      </c>
      <c r="J33" s="111" t="s">
        <v>56</v>
      </c>
      <c r="K33" s="116"/>
      <c r="L33" s="124" t="s">
        <v>57</v>
      </c>
      <c r="M33" s="111"/>
      <c r="N33" s="111" t="s">
        <v>61</v>
      </c>
      <c r="O33" s="111"/>
      <c r="P33" s="116"/>
      <c r="Q33" s="116"/>
      <c r="R33" s="111" t="s">
        <v>62</v>
      </c>
      <c r="S33" s="111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30"/>
    </row>
    <row r="34" spans="1:77" ht="22.5" customHeight="1" x14ac:dyDescent="0.25">
      <c r="A34" s="85">
        <v>26</v>
      </c>
      <c r="B34" s="110"/>
      <c r="C34" s="111"/>
      <c r="D34" s="111" t="s">
        <v>55</v>
      </c>
      <c r="E34" s="111"/>
      <c r="F34" s="111"/>
      <c r="G34" s="111"/>
      <c r="H34" s="111"/>
      <c r="I34" s="111" t="s">
        <v>55</v>
      </c>
      <c r="J34" s="111" t="s">
        <v>56</v>
      </c>
      <c r="K34" s="116"/>
      <c r="L34" s="124" t="s">
        <v>57</v>
      </c>
      <c r="M34" s="111"/>
      <c r="N34" s="111" t="s">
        <v>61</v>
      </c>
      <c r="O34" s="111"/>
      <c r="P34" s="116"/>
      <c r="Q34" s="116"/>
      <c r="R34" s="111" t="s">
        <v>62</v>
      </c>
      <c r="S34" s="111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30"/>
    </row>
    <row r="35" spans="1:77" ht="22.5" customHeight="1" x14ac:dyDescent="0.25">
      <c r="A35" s="85">
        <v>27</v>
      </c>
      <c r="B35" s="110"/>
      <c r="C35" s="111"/>
      <c r="D35" s="111" t="s">
        <v>55</v>
      </c>
      <c r="E35" s="111"/>
      <c r="F35" s="111"/>
      <c r="G35" s="111"/>
      <c r="H35" s="111"/>
      <c r="I35" s="111" t="s">
        <v>55</v>
      </c>
      <c r="J35" s="111" t="s">
        <v>56</v>
      </c>
      <c r="K35" s="116"/>
      <c r="L35" s="124" t="s">
        <v>57</v>
      </c>
      <c r="M35" s="111"/>
      <c r="N35" s="111" t="s">
        <v>115</v>
      </c>
      <c r="O35" s="111"/>
      <c r="P35" s="116"/>
      <c r="Q35" s="116"/>
      <c r="R35" s="111" t="s">
        <v>62</v>
      </c>
      <c r="S35" s="111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30"/>
    </row>
    <row r="36" spans="1:77" ht="22.5" customHeight="1" x14ac:dyDescent="0.25">
      <c r="A36" s="85">
        <v>28</v>
      </c>
      <c r="B36" s="110"/>
      <c r="C36" s="111"/>
      <c r="D36" s="111" t="s">
        <v>55</v>
      </c>
      <c r="E36" s="111"/>
      <c r="F36" s="111"/>
      <c r="G36" s="111"/>
      <c r="H36" s="111"/>
      <c r="I36" s="111" t="s">
        <v>55</v>
      </c>
      <c r="J36" s="111" t="s">
        <v>56</v>
      </c>
      <c r="K36" s="116"/>
      <c r="L36" s="124" t="s">
        <v>57</v>
      </c>
      <c r="M36" s="111"/>
      <c r="N36" s="111" t="s">
        <v>61</v>
      </c>
      <c r="O36" s="111"/>
      <c r="P36" s="116"/>
      <c r="Q36" s="116"/>
      <c r="R36" s="111" t="s">
        <v>62</v>
      </c>
      <c r="S36" s="111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30"/>
    </row>
    <row r="37" spans="1:77" ht="22.5" customHeight="1" x14ac:dyDescent="0.25">
      <c r="A37" s="85">
        <v>29</v>
      </c>
      <c r="B37" s="110"/>
      <c r="C37" s="111"/>
      <c r="D37" s="111" t="s">
        <v>55</v>
      </c>
      <c r="E37" s="111"/>
      <c r="F37" s="111"/>
      <c r="G37" s="111"/>
      <c r="H37" s="111"/>
      <c r="I37" s="111" t="s">
        <v>55</v>
      </c>
      <c r="J37" s="111" t="s">
        <v>56</v>
      </c>
      <c r="K37" s="116"/>
      <c r="L37" s="124" t="s">
        <v>57</v>
      </c>
      <c r="M37" s="111"/>
      <c r="N37" s="111" t="s">
        <v>61</v>
      </c>
      <c r="O37" s="111"/>
      <c r="P37" s="116"/>
      <c r="Q37" s="116"/>
      <c r="R37" s="111" t="s">
        <v>62</v>
      </c>
      <c r="S37" s="111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30"/>
    </row>
    <row r="38" spans="1:77" ht="22.5" customHeight="1" x14ac:dyDescent="0.25">
      <c r="A38" s="85">
        <v>30</v>
      </c>
      <c r="B38" s="110"/>
      <c r="C38" s="111"/>
      <c r="D38" s="111" t="s">
        <v>55</v>
      </c>
      <c r="E38" s="111"/>
      <c r="F38" s="111"/>
      <c r="G38" s="111"/>
      <c r="H38" s="111"/>
      <c r="I38" s="111" t="s">
        <v>55</v>
      </c>
      <c r="J38" s="111" t="s">
        <v>56</v>
      </c>
      <c r="K38" s="116"/>
      <c r="L38" s="124" t="s">
        <v>57</v>
      </c>
      <c r="M38" s="111"/>
      <c r="N38" s="111" t="s">
        <v>61</v>
      </c>
      <c r="O38" s="111"/>
      <c r="P38" s="116"/>
      <c r="Q38" s="116"/>
      <c r="R38" s="111" t="s">
        <v>62</v>
      </c>
      <c r="S38" s="111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30"/>
    </row>
    <row r="39" spans="1:77" ht="22.5" customHeight="1" x14ac:dyDescent="0.25">
      <c r="A39" s="85">
        <v>31</v>
      </c>
      <c r="B39" s="110"/>
      <c r="C39" s="111"/>
      <c r="D39" s="111" t="s">
        <v>55</v>
      </c>
      <c r="E39" s="111"/>
      <c r="F39" s="111"/>
      <c r="G39" s="111"/>
      <c r="H39" s="111"/>
      <c r="I39" s="111" t="s">
        <v>55</v>
      </c>
      <c r="J39" s="111" t="s">
        <v>56</v>
      </c>
      <c r="K39" s="116"/>
      <c r="L39" s="124" t="s">
        <v>57</v>
      </c>
      <c r="M39" s="111"/>
      <c r="N39" s="111" t="s">
        <v>61</v>
      </c>
      <c r="O39" s="111"/>
      <c r="P39" s="116"/>
      <c r="Q39" s="116"/>
      <c r="R39" s="111" t="s">
        <v>62</v>
      </c>
      <c r="S39" s="111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30"/>
    </row>
    <row r="40" spans="1:77" ht="22.5" customHeight="1" x14ac:dyDescent="0.25">
      <c r="A40" s="85">
        <v>32</v>
      </c>
      <c r="B40" s="110"/>
      <c r="C40" s="111"/>
      <c r="D40" s="111" t="s">
        <v>55</v>
      </c>
      <c r="E40" s="111"/>
      <c r="F40" s="111"/>
      <c r="G40" s="111"/>
      <c r="H40" s="111"/>
      <c r="I40" s="111" t="s">
        <v>55</v>
      </c>
      <c r="J40" s="111" t="s">
        <v>56</v>
      </c>
      <c r="K40" s="116"/>
      <c r="L40" s="124" t="s">
        <v>57</v>
      </c>
      <c r="M40" s="111"/>
      <c r="N40" s="111" t="s">
        <v>61</v>
      </c>
      <c r="O40" s="111"/>
      <c r="P40" s="116"/>
      <c r="Q40" s="116"/>
      <c r="R40" s="111" t="s">
        <v>62</v>
      </c>
      <c r="S40" s="111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30"/>
    </row>
    <row r="41" spans="1:77" ht="22.5" customHeight="1" x14ac:dyDescent="0.25">
      <c r="A41" s="85">
        <v>33</v>
      </c>
      <c r="B41" s="110"/>
      <c r="C41" s="111"/>
      <c r="D41" s="111" t="s">
        <v>55</v>
      </c>
      <c r="E41" s="111"/>
      <c r="F41" s="111"/>
      <c r="G41" s="111"/>
      <c r="H41" s="111"/>
      <c r="I41" s="111" t="s">
        <v>55</v>
      </c>
      <c r="J41" s="111" t="s">
        <v>56</v>
      </c>
      <c r="K41" s="116"/>
      <c r="L41" s="124" t="s">
        <v>57</v>
      </c>
      <c r="M41" s="111"/>
      <c r="N41" s="111" t="s">
        <v>61</v>
      </c>
      <c r="O41" s="111"/>
      <c r="P41" s="116"/>
      <c r="Q41" s="116"/>
      <c r="R41" s="111" t="s">
        <v>62</v>
      </c>
      <c r="S41" s="111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30"/>
    </row>
    <row r="42" spans="1:77" ht="22.5" customHeight="1" x14ac:dyDescent="0.25">
      <c r="A42" s="93">
        <v>34</v>
      </c>
      <c r="B42" s="112"/>
      <c r="C42" s="113"/>
      <c r="D42" s="113" t="s">
        <v>55</v>
      </c>
      <c r="E42" s="111"/>
      <c r="F42" s="111"/>
      <c r="G42" s="111"/>
      <c r="H42" s="113"/>
      <c r="I42" s="113" t="s">
        <v>55</v>
      </c>
      <c r="J42" s="113" t="s">
        <v>56</v>
      </c>
      <c r="K42" s="117"/>
      <c r="L42" s="124" t="s">
        <v>57</v>
      </c>
      <c r="M42" s="111"/>
      <c r="N42" s="113" t="s">
        <v>61</v>
      </c>
      <c r="O42" s="111"/>
      <c r="P42" s="117"/>
      <c r="Q42" s="117"/>
      <c r="R42" s="113" t="s">
        <v>62</v>
      </c>
      <c r="S42" s="113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30"/>
    </row>
    <row r="43" spans="1:77" ht="22.5" customHeight="1" x14ac:dyDescent="0.25">
      <c r="A43" s="85">
        <v>35</v>
      </c>
      <c r="B43" s="110"/>
      <c r="C43" s="111"/>
      <c r="D43" s="111" t="s">
        <v>55</v>
      </c>
      <c r="E43" s="111"/>
      <c r="F43" s="111"/>
      <c r="G43" s="111"/>
      <c r="H43" s="111"/>
      <c r="I43" s="111" t="s">
        <v>55</v>
      </c>
      <c r="J43" s="111" t="s">
        <v>56</v>
      </c>
      <c r="K43" s="116"/>
      <c r="L43" s="124" t="s">
        <v>57</v>
      </c>
      <c r="M43" s="111"/>
      <c r="N43" s="111" t="s">
        <v>61</v>
      </c>
      <c r="O43" s="111"/>
      <c r="P43" s="116"/>
      <c r="Q43" s="116"/>
      <c r="R43" s="111" t="s">
        <v>62</v>
      </c>
      <c r="S43" s="111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30"/>
    </row>
    <row r="44" spans="1:77" ht="22.5" customHeight="1" x14ac:dyDescent="0.25">
      <c r="A44" s="93">
        <v>36</v>
      </c>
      <c r="B44" s="112"/>
      <c r="C44" s="113"/>
      <c r="D44" s="113" t="s">
        <v>55</v>
      </c>
      <c r="E44" s="111"/>
      <c r="F44" s="111"/>
      <c r="G44" s="111"/>
      <c r="H44" s="113"/>
      <c r="I44" s="113" t="s">
        <v>55</v>
      </c>
      <c r="J44" s="113" t="s">
        <v>56</v>
      </c>
      <c r="K44" s="117"/>
      <c r="L44" s="124" t="s">
        <v>57</v>
      </c>
      <c r="M44" s="111"/>
      <c r="N44" s="113" t="s">
        <v>61</v>
      </c>
      <c r="O44" s="111"/>
      <c r="P44" s="117"/>
      <c r="Q44" s="117"/>
      <c r="R44" s="113" t="s">
        <v>62</v>
      </c>
      <c r="S44" s="113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30"/>
    </row>
    <row r="45" spans="1:77" ht="22.5" customHeight="1" x14ac:dyDescent="0.25">
      <c r="A45" s="85">
        <v>37</v>
      </c>
      <c r="B45" s="110"/>
      <c r="C45" s="111"/>
      <c r="D45" s="111" t="s">
        <v>55</v>
      </c>
      <c r="E45" s="111"/>
      <c r="F45" s="111"/>
      <c r="G45" s="111"/>
      <c r="H45" s="111"/>
      <c r="I45" s="111" t="s">
        <v>55</v>
      </c>
      <c r="J45" s="111" t="s">
        <v>56</v>
      </c>
      <c r="K45" s="116"/>
      <c r="L45" s="124" t="s">
        <v>57</v>
      </c>
      <c r="M45" s="111"/>
      <c r="N45" s="111" t="s">
        <v>61</v>
      </c>
      <c r="O45" s="111"/>
      <c r="P45" s="116"/>
      <c r="Q45" s="116"/>
      <c r="R45" s="111" t="s">
        <v>62</v>
      </c>
      <c r="S45" s="111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30"/>
    </row>
    <row r="46" spans="1:77" ht="22.5" customHeight="1" x14ac:dyDescent="0.25">
      <c r="A46" s="93">
        <v>38</v>
      </c>
      <c r="B46" s="112"/>
      <c r="C46" s="113"/>
      <c r="D46" s="111" t="s">
        <v>55</v>
      </c>
      <c r="E46" s="111"/>
      <c r="F46" s="111"/>
      <c r="G46" s="111"/>
      <c r="H46" s="113"/>
      <c r="I46" s="111" t="s">
        <v>55</v>
      </c>
      <c r="J46" s="111" t="s">
        <v>56</v>
      </c>
      <c r="K46" s="117"/>
      <c r="L46" s="124" t="s">
        <v>57</v>
      </c>
      <c r="M46" s="111"/>
      <c r="N46" s="113" t="s">
        <v>61</v>
      </c>
      <c r="O46" s="111"/>
      <c r="P46" s="117"/>
      <c r="Q46" s="117"/>
      <c r="R46" s="111" t="s">
        <v>62</v>
      </c>
      <c r="S46" s="113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30"/>
    </row>
    <row r="47" spans="1:77" ht="22.5" customHeight="1" x14ac:dyDescent="0.25">
      <c r="A47" s="85">
        <v>39</v>
      </c>
      <c r="B47" s="110"/>
      <c r="C47" s="111"/>
      <c r="D47" s="111" t="s">
        <v>55</v>
      </c>
      <c r="E47" s="111"/>
      <c r="F47" s="111"/>
      <c r="G47" s="111"/>
      <c r="H47" s="111"/>
      <c r="I47" s="111" t="s">
        <v>55</v>
      </c>
      <c r="J47" s="111" t="s">
        <v>56</v>
      </c>
      <c r="K47" s="116"/>
      <c r="L47" s="124" t="s">
        <v>57</v>
      </c>
      <c r="M47" s="111"/>
      <c r="N47" s="111" t="s">
        <v>61</v>
      </c>
      <c r="O47" s="111"/>
      <c r="P47" s="116"/>
      <c r="Q47" s="116"/>
      <c r="R47" s="111" t="s">
        <v>62</v>
      </c>
      <c r="S47" s="111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30"/>
    </row>
    <row r="48" spans="1:77" ht="22.5" customHeight="1" x14ac:dyDescent="0.25">
      <c r="A48" s="85">
        <v>40</v>
      </c>
      <c r="B48" s="110"/>
      <c r="C48" s="111"/>
      <c r="D48" s="111" t="s">
        <v>55</v>
      </c>
      <c r="E48" s="111"/>
      <c r="F48" s="111"/>
      <c r="G48" s="111"/>
      <c r="H48" s="111"/>
      <c r="I48" s="111" t="s">
        <v>55</v>
      </c>
      <c r="J48" s="111" t="s">
        <v>56</v>
      </c>
      <c r="K48" s="116"/>
      <c r="L48" s="124" t="s">
        <v>57</v>
      </c>
      <c r="M48" s="111"/>
      <c r="N48" s="111" t="s">
        <v>61</v>
      </c>
      <c r="O48" s="111"/>
      <c r="P48" s="116"/>
      <c r="Q48" s="116"/>
      <c r="R48" s="111" t="s">
        <v>62</v>
      </c>
      <c r="S48" s="111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30"/>
    </row>
    <row r="49" spans="1:77" ht="22.5" customHeight="1" x14ac:dyDescent="0.25">
      <c r="A49" s="85">
        <v>41</v>
      </c>
      <c r="B49" s="110"/>
      <c r="C49" s="111"/>
      <c r="D49" s="111" t="s">
        <v>55</v>
      </c>
      <c r="E49" s="111"/>
      <c r="F49" s="111"/>
      <c r="G49" s="111"/>
      <c r="H49" s="111"/>
      <c r="I49" s="111" t="s">
        <v>55</v>
      </c>
      <c r="J49" s="111" t="s">
        <v>56</v>
      </c>
      <c r="K49" s="116"/>
      <c r="L49" s="124" t="s">
        <v>57</v>
      </c>
      <c r="M49" s="111"/>
      <c r="N49" s="111" t="s">
        <v>61</v>
      </c>
      <c r="O49" s="111"/>
      <c r="P49" s="116"/>
      <c r="Q49" s="116"/>
      <c r="R49" s="111" t="s">
        <v>62</v>
      </c>
      <c r="S49" s="111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30"/>
    </row>
    <row r="50" spans="1:77" ht="22.5" customHeight="1" x14ac:dyDescent="0.25">
      <c r="A50" s="85">
        <v>42</v>
      </c>
      <c r="B50" s="110"/>
      <c r="C50" s="111"/>
      <c r="D50" s="111" t="s">
        <v>55</v>
      </c>
      <c r="E50" s="111"/>
      <c r="F50" s="111"/>
      <c r="G50" s="111"/>
      <c r="H50" s="111"/>
      <c r="I50" s="111" t="s">
        <v>55</v>
      </c>
      <c r="J50" s="111" t="s">
        <v>56</v>
      </c>
      <c r="K50" s="116"/>
      <c r="L50" s="124" t="s">
        <v>57</v>
      </c>
      <c r="M50" s="111"/>
      <c r="N50" s="111" t="s">
        <v>61</v>
      </c>
      <c r="O50" s="111"/>
      <c r="P50" s="116"/>
      <c r="Q50" s="116"/>
      <c r="R50" s="111" t="s">
        <v>62</v>
      </c>
      <c r="S50" s="111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30"/>
    </row>
    <row r="51" spans="1:77" ht="22.5" customHeight="1" x14ac:dyDescent="0.25">
      <c r="A51" s="85">
        <v>43</v>
      </c>
      <c r="B51" s="110"/>
      <c r="C51" s="111"/>
      <c r="D51" s="111" t="s">
        <v>55</v>
      </c>
      <c r="E51" s="111"/>
      <c r="F51" s="111"/>
      <c r="G51" s="111"/>
      <c r="H51" s="111"/>
      <c r="I51" s="111" t="s">
        <v>55</v>
      </c>
      <c r="J51" s="111" t="s">
        <v>56</v>
      </c>
      <c r="K51" s="116"/>
      <c r="L51" s="124" t="s">
        <v>57</v>
      </c>
      <c r="M51" s="111"/>
      <c r="N51" s="111" t="s">
        <v>61</v>
      </c>
      <c r="O51" s="111"/>
      <c r="P51" s="116"/>
      <c r="Q51" s="116"/>
      <c r="R51" s="111" t="s">
        <v>62</v>
      </c>
      <c r="S51" s="111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30"/>
    </row>
    <row r="52" spans="1:77" ht="22.5" customHeight="1" x14ac:dyDescent="0.25">
      <c r="A52" s="85">
        <v>44</v>
      </c>
      <c r="B52" s="110"/>
      <c r="C52" s="111"/>
      <c r="D52" s="111" t="s">
        <v>55</v>
      </c>
      <c r="E52" s="111"/>
      <c r="F52" s="111"/>
      <c r="G52" s="111"/>
      <c r="H52" s="111"/>
      <c r="I52" s="111" t="s">
        <v>55</v>
      </c>
      <c r="J52" s="111" t="s">
        <v>56</v>
      </c>
      <c r="K52" s="116"/>
      <c r="L52" s="124" t="s">
        <v>57</v>
      </c>
      <c r="M52" s="111"/>
      <c r="N52" s="111" t="s">
        <v>61</v>
      </c>
      <c r="O52" s="111"/>
      <c r="P52" s="116"/>
      <c r="Q52" s="116"/>
      <c r="R52" s="111" t="s">
        <v>62</v>
      </c>
      <c r="S52" s="111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30"/>
    </row>
    <row r="53" spans="1:77" ht="22.5" customHeight="1" x14ac:dyDescent="0.25">
      <c r="A53" s="85">
        <v>45</v>
      </c>
      <c r="B53" s="110"/>
      <c r="C53" s="111"/>
      <c r="D53" s="111" t="s">
        <v>55</v>
      </c>
      <c r="E53" s="111"/>
      <c r="F53" s="111"/>
      <c r="G53" s="111"/>
      <c r="H53" s="111"/>
      <c r="I53" s="111" t="s">
        <v>55</v>
      </c>
      <c r="J53" s="111" t="s">
        <v>56</v>
      </c>
      <c r="K53" s="116"/>
      <c r="L53" s="124" t="s">
        <v>57</v>
      </c>
      <c r="M53" s="111"/>
      <c r="N53" s="111" t="s">
        <v>61</v>
      </c>
      <c r="O53" s="111"/>
      <c r="P53" s="116"/>
      <c r="Q53" s="116"/>
      <c r="R53" s="111" t="s">
        <v>62</v>
      </c>
      <c r="S53" s="111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30"/>
    </row>
    <row r="54" spans="1:77" ht="22.5" customHeight="1" x14ac:dyDescent="0.25">
      <c r="A54" s="85">
        <v>46</v>
      </c>
      <c r="B54" s="110"/>
      <c r="C54" s="111"/>
      <c r="D54" s="111" t="s">
        <v>55</v>
      </c>
      <c r="E54" s="111"/>
      <c r="F54" s="111"/>
      <c r="G54" s="111"/>
      <c r="H54" s="111"/>
      <c r="I54" s="111" t="s">
        <v>55</v>
      </c>
      <c r="J54" s="111" t="s">
        <v>56</v>
      </c>
      <c r="K54" s="116"/>
      <c r="L54" s="124" t="s">
        <v>57</v>
      </c>
      <c r="M54" s="111"/>
      <c r="N54" s="111" t="s">
        <v>61</v>
      </c>
      <c r="O54" s="111"/>
      <c r="P54" s="116"/>
      <c r="Q54" s="116"/>
      <c r="R54" s="111" t="s">
        <v>62</v>
      </c>
      <c r="S54" s="111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30"/>
    </row>
    <row r="55" spans="1:77" ht="22.5" customHeight="1" x14ac:dyDescent="0.25">
      <c r="A55" s="85">
        <v>47</v>
      </c>
      <c r="B55" s="110"/>
      <c r="C55" s="111"/>
      <c r="D55" s="111" t="s">
        <v>55</v>
      </c>
      <c r="E55" s="111"/>
      <c r="F55" s="111"/>
      <c r="G55" s="111"/>
      <c r="H55" s="111"/>
      <c r="I55" s="111" t="s">
        <v>55</v>
      </c>
      <c r="J55" s="111" t="s">
        <v>56</v>
      </c>
      <c r="K55" s="116"/>
      <c r="L55" s="124" t="s">
        <v>57</v>
      </c>
      <c r="M55" s="111"/>
      <c r="N55" s="111" t="s">
        <v>61</v>
      </c>
      <c r="O55" s="111"/>
      <c r="P55" s="116"/>
      <c r="Q55" s="116"/>
      <c r="R55" s="111" t="s">
        <v>62</v>
      </c>
      <c r="S55" s="111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30"/>
    </row>
    <row r="56" spans="1:77" ht="22.5" customHeight="1" x14ac:dyDescent="0.25">
      <c r="A56" s="85">
        <v>48</v>
      </c>
      <c r="B56" s="110"/>
      <c r="C56" s="111"/>
      <c r="D56" s="111" t="s">
        <v>55</v>
      </c>
      <c r="E56" s="111"/>
      <c r="F56" s="111"/>
      <c r="G56" s="111"/>
      <c r="H56" s="111"/>
      <c r="I56" s="111" t="s">
        <v>55</v>
      </c>
      <c r="J56" s="111" t="s">
        <v>56</v>
      </c>
      <c r="K56" s="116"/>
      <c r="L56" s="124" t="s">
        <v>57</v>
      </c>
      <c r="M56" s="111"/>
      <c r="N56" s="111" t="s">
        <v>61</v>
      </c>
      <c r="O56" s="111"/>
      <c r="P56" s="116"/>
      <c r="Q56" s="116"/>
      <c r="R56" s="111" t="s">
        <v>62</v>
      </c>
      <c r="S56" s="111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30"/>
    </row>
    <row r="57" spans="1:77" ht="22.5" customHeight="1" x14ac:dyDescent="0.25">
      <c r="A57" s="85">
        <v>49</v>
      </c>
      <c r="B57" s="110"/>
      <c r="C57" s="111"/>
      <c r="D57" s="111" t="s">
        <v>55</v>
      </c>
      <c r="E57" s="111"/>
      <c r="F57" s="111"/>
      <c r="G57" s="111"/>
      <c r="H57" s="111"/>
      <c r="I57" s="111" t="s">
        <v>55</v>
      </c>
      <c r="J57" s="111" t="s">
        <v>56</v>
      </c>
      <c r="K57" s="116"/>
      <c r="L57" s="124" t="s">
        <v>57</v>
      </c>
      <c r="M57" s="111"/>
      <c r="N57" s="111" t="s">
        <v>61</v>
      </c>
      <c r="O57" s="111"/>
      <c r="P57" s="116"/>
      <c r="Q57" s="116"/>
      <c r="R57" s="111" t="s">
        <v>62</v>
      </c>
      <c r="S57" s="111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30"/>
    </row>
    <row r="58" spans="1:77" ht="22.5" customHeight="1" x14ac:dyDescent="0.25">
      <c r="A58" s="85">
        <v>50</v>
      </c>
      <c r="B58" s="110"/>
      <c r="C58" s="111"/>
      <c r="D58" s="111" t="s">
        <v>55</v>
      </c>
      <c r="E58" s="111"/>
      <c r="F58" s="111"/>
      <c r="G58" s="111"/>
      <c r="H58" s="111"/>
      <c r="I58" s="111" t="s">
        <v>55</v>
      </c>
      <c r="J58" s="111" t="s">
        <v>56</v>
      </c>
      <c r="K58" s="116"/>
      <c r="L58" s="124" t="s">
        <v>57</v>
      </c>
      <c r="M58" s="111"/>
      <c r="N58" s="111" t="s">
        <v>61</v>
      </c>
      <c r="O58" s="111"/>
      <c r="P58" s="116"/>
      <c r="Q58" s="116"/>
      <c r="R58" s="111" t="s">
        <v>62</v>
      </c>
      <c r="S58" s="111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30"/>
    </row>
    <row r="59" spans="1:77" ht="22.5" customHeight="1" x14ac:dyDescent="0.25">
      <c r="A59" s="93">
        <v>51</v>
      </c>
      <c r="B59" s="112"/>
      <c r="C59" s="113"/>
      <c r="D59" s="113" t="s">
        <v>55</v>
      </c>
      <c r="E59" s="111"/>
      <c r="F59" s="111"/>
      <c r="G59" s="111"/>
      <c r="H59" s="113"/>
      <c r="I59" s="113" t="s">
        <v>55</v>
      </c>
      <c r="J59" s="113" t="s">
        <v>56</v>
      </c>
      <c r="K59" s="117"/>
      <c r="L59" s="124" t="s">
        <v>57</v>
      </c>
      <c r="M59" s="111"/>
      <c r="N59" s="113" t="s">
        <v>61</v>
      </c>
      <c r="O59" s="111"/>
      <c r="P59" s="117"/>
      <c r="Q59" s="117"/>
      <c r="R59" s="113" t="s">
        <v>62</v>
      </c>
      <c r="S59" s="113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30"/>
    </row>
    <row r="60" spans="1:77" ht="22.5" customHeight="1" x14ac:dyDescent="0.25">
      <c r="A60" s="85">
        <v>52</v>
      </c>
      <c r="B60" s="110"/>
      <c r="C60" s="111"/>
      <c r="D60" s="111" t="s">
        <v>55</v>
      </c>
      <c r="E60" s="111"/>
      <c r="F60" s="111"/>
      <c r="G60" s="111"/>
      <c r="H60" s="111"/>
      <c r="I60" s="111" t="s">
        <v>55</v>
      </c>
      <c r="J60" s="111" t="s">
        <v>56</v>
      </c>
      <c r="K60" s="116"/>
      <c r="L60" s="124" t="s">
        <v>57</v>
      </c>
      <c r="M60" s="111"/>
      <c r="N60" s="111" t="s">
        <v>61</v>
      </c>
      <c r="O60" s="111"/>
      <c r="P60" s="116"/>
      <c r="Q60" s="116"/>
      <c r="R60" s="111" t="s">
        <v>62</v>
      </c>
      <c r="S60" s="111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30"/>
    </row>
    <row r="61" spans="1:77" ht="22.5" customHeight="1" x14ac:dyDescent="0.25">
      <c r="A61" s="85">
        <v>53</v>
      </c>
      <c r="B61" s="110"/>
      <c r="C61" s="111"/>
      <c r="D61" s="111" t="s">
        <v>55</v>
      </c>
      <c r="E61" s="111"/>
      <c r="F61" s="111"/>
      <c r="G61" s="111"/>
      <c r="H61" s="111"/>
      <c r="I61" s="111" t="s">
        <v>55</v>
      </c>
      <c r="J61" s="111" t="s">
        <v>56</v>
      </c>
      <c r="K61" s="116"/>
      <c r="L61" s="124" t="s">
        <v>57</v>
      </c>
      <c r="M61" s="111"/>
      <c r="N61" s="111" t="s">
        <v>61</v>
      </c>
      <c r="O61" s="111"/>
      <c r="P61" s="116"/>
      <c r="Q61" s="116"/>
      <c r="R61" s="111" t="s">
        <v>62</v>
      </c>
      <c r="S61" s="111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30"/>
    </row>
    <row r="62" spans="1:77" ht="22.5" customHeight="1" x14ac:dyDescent="0.25">
      <c r="A62" s="93">
        <v>54</v>
      </c>
      <c r="B62" s="112"/>
      <c r="C62" s="113"/>
      <c r="D62" s="113" t="s">
        <v>55</v>
      </c>
      <c r="E62" s="111"/>
      <c r="F62" s="111"/>
      <c r="G62" s="111"/>
      <c r="H62" s="113"/>
      <c r="I62" s="113" t="s">
        <v>55</v>
      </c>
      <c r="J62" s="113" t="s">
        <v>56</v>
      </c>
      <c r="K62" s="117"/>
      <c r="L62" s="124" t="s">
        <v>57</v>
      </c>
      <c r="M62" s="111"/>
      <c r="N62" s="113" t="s">
        <v>61</v>
      </c>
      <c r="O62" s="111"/>
      <c r="P62" s="117"/>
      <c r="Q62" s="117"/>
      <c r="R62" s="113" t="s">
        <v>62</v>
      </c>
      <c r="S62" s="113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30"/>
    </row>
    <row r="63" spans="1:77" ht="22.5" customHeight="1" x14ac:dyDescent="0.25">
      <c r="A63" s="93">
        <v>55</v>
      </c>
      <c r="B63" s="112"/>
      <c r="C63" s="113"/>
      <c r="D63" s="111" t="s">
        <v>55</v>
      </c>
      <c r="E63" s="111"/>
      <c r="F63" s="111"/>
      <c r="G63" s="111"/>
      <c r="H63" s="113"/>
      <c r="I63" s="111" t="s">
        <v>55</v>
      </c>
      <c r="J63" s="111" t="s">
        <v>56</v>
      </c>
      <c r="K63" s="117"/>
      <c r="L63" s="124" t="s">
        <v>57</v>
      </c>
      <c r="M63" s="111"/>
      <c r="N63" s="113" t="s">
        <v>61</v>
      </c>
      <c r="O63" s="111"/>
      <c r="P63" s="117"/>
      <c r="Q63" s="117"/>
      <c r="R63" s="111" t="s">
        <v>62</v>
      </c>
      <c r="S63" s="113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30"/>
    </row>
    <row r="64" spans="1:77" ht="22.5" customHeight="1" x14ac:dyDescent="0.25">
      <c r="A64" s="93">
        <v>56</v>
      </c>
      <c r="B64" s="112"/>
      <c r="C64" s="113"/>
      <c r="D64" s="111" t="s">
        <v>55</v>
      </c>
      <c r="E64" s="111"/>
      <c r="F64" s="111"/>
      <c r="G64" s="111"/>
      <c r="H64" s="113"/>
      <c r="I64" s="111" t="s">
        <v>55</v>
      </c>
      <c r="J64" s="111" t="s">
        <v>56</v>
      </c>
      <c r="K64" s="117"/>
      <c r="L64" s="124" t="s">
        <v>57</v>
      </c>
      <c r="M64" s="111"/>
      <c r="N64" s="113" t="s">
        <v>61</v>
      </c>
      <c r="O64" s="111"/>
      <c r="P64" s="117"/>
      <c r="Q64" s="117"/>
      <c r="R64" s="111" t="s">
        <v>62</v>
      </c>
      <c r="S64" s="113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30"/>
    </row>
    <row r="65" spans="1:77" ht="22.5" customHeight="1" x14ac:dyDescent="0.25">
      <c r="A65" s="93">
        <v>57</v>
      </c>
      <c r="B65" s="112"/>
      <c r="C65" s="113"/>
      <c r="D65" s="111" t="s">
        <v>55</v>
      </c>
      <c r="E65" s="111"/>
      <c r="F65" s="111"/>
      <c r="G65" s="111"/>
      <c r="H65" s="113"/>
      <c r="I65" s="111" t="s">
        <v>55</v>
      </c>
      <c r="J65" s="111" t="s">
        <v>56</v>
      </c>
      <c r="K65" s="117"/>
      <c r="L65" s="124" t="s">
        <v>57</v>
      </c>
      <c r="M65" s="111"/>
      <c r="N65" s="113" t="s">
        <v>61</v>
      </c>
      <c r="O65" s="111"/>
      <c r="P65" s="117"/>
      <c r="Q65" s="117"/>
      <c r="R65" s="111" t="s">
        <v>62</v>
      </c>
      <c r="S65" s="113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30"/>
    </row>
    <row r="66" spans="1:77" ht="22.5" customHeight="1" x14ac:dyDescent="0.25">
      <c r="A66" s="85">
        <v>58</v>
      </c>
      <c r="B66" s="110"/>
      <c r="C66" s="111"/>
      <c r="D66" s="111" t="s">
        <v>55</v>
      </c>
      <c r="E66" s="111"/>
      <c r="F66" s="111"/>
      <c r="G66" s="111"/>
      <c r="H66" s="111"/>
      <c r="I66" s="111" t="s">
        <v>55</v>
      </c>
      <c r="J66" s="111" t="s">
        <v>56</v>
      </c>
      <c r="K66" s="116"/>
      <c r="L66" s="124" t="s">
        <v>57</v>
      </c>
      <c r="M66" s="111"/>
      <c r="N66" s="111" t="s">
        <v>61</v>
      </c>
      <c r="O66" s="111"/>
      <c r="P66" s="116"/>
      <c r="Q66" s="116"/>
      <c r="R66" s="111" t="s">
        <v>62</v>
      </c>
      <c r="S66" s="111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30"/>
    </row>
    <row r="67" spans="1:77" ht="22.5" customHeight="1" x14ac:dyDescent="0.25">
      <c r="A67" s="85">
        <v>59</v>
      </c>
      <c r="B67" s="110"/>
      <c r="C67" s="111"/>
      <c r="D67" s="111" t="s">
        <v>55</v>
      </c>
      <c r="E67" s="111"/>
      <c r="F67" s="111"/>
      <c r="G67" s="111"/>
      <c r="H67" s="111"/>
      <c r="I67" s="111" t="s">
        <v>55</v>
      </c>
      <c r="J67" s="111" t="s">
        <v>56</v>
      </c>
      <c r="K67" s="116"/>
      <c r="L67" s="124" t="s">
        <v>57</v>
      </c>
      <c r="M67" s="111"/>
      <c r="N67" s="111" t="s">
        <v>61</v>
      </c>
      <c r="O67" s="111"/>
      <c r="P67" s="116"/>
      <c r="Q67" s="116"/>
      <c r="R67" s="111" t="s">
        <v>62</v>
      </c>
      <c r="S67" s="111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30"/>
    </row>
    <row r="68" spans="1:77" ht="22.5" customHeight="1" x14ac:dyDescent="0.25">
      <c r="A68" s="85">
        <v>60</v>
      </c>
      <c r="B68" s="110"/>
      <c r="C68" s="111"/>
      <c r="D68" s="111" t="s">
        <v>55</v>
      </c>
      <c r="E68" s="111"/>
      <c r="F68" s="111"/>
      <c r="G68" s="111"/>
      <c r="H68" s="111"/>
      <c r="I68" s="111" t="s">
        <v>55</v>
      </c>
      <c r="J68" s="111" t="s">
        <v>56</v>
      </c>
      <c r="K68" s="116"/>
      <c r="L68" s="124" t="s">
        <v>57</v>
      </c>
      <c r="M68" s="111"/>
      <c r="N68" s="111" t="s">
        <v>61</v>
      </c>
      <c r="O68" s="111"/>
      <c r="P68" s="116"/>
      <c r="Q68" s="116"/>
      <c r="R68" s="111" t="s">
        <v>62</v>
      </c>
      <c r="S68" s="111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30"/>
    </row>
    <row r="69" spans="1:77" ht="22.5" customHeight="1" x14ac:dyDescent="0.25">
      <c r="A69" s="85">
        <v>61</v>
      </c>
      <c r="B69" s="110"/>
      <c r="C69" s="111"/>
      <c r="D69" s="111" t="s">
        <v>55</v>
      </c>
      <c r="E69" s="111"/>
      <c r="F69" s="111"/>
      <c r="G69" s="111"/>
      <c r="H69" s="111"/>
      <c r="I69" s="111" t="s">
        <v>55</v>
      </c>
      <c r="J69" s="111" t="s">
        <v>56</v>
      </c>
      <c r="K69" s="116"/>
      <c r="L69" s="124" t="s">
        <v>57</v>
      </c>
      <c r="M69" s="111"/>
      <c r="N69" s="111" t="s">
        <v>61</v>
      </c>
      <c r="O69" s="111"/>
      <c r="P69" s="116"/>
      <c r="Q69" s="116"/>
      <c r="R69" s="111" t="s">
        <v>62</v>
      </c>
      <c r="S69" s="111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30"/>
    </row>
    <row r="70" spans="1:77" ht="22.5" customHeight="1" x14ac:dyDescent="0.25">
      <c r="A70" s="85">
        <v>62</v>
      </c>
      <c r="B70" s="110"/>
      <c r="C70" s="111"/>
      <c r="D70" s="111" t="s">
        <v>55</v>
      </c>
      <c r="E70" s="111"/>
      <c r="F70" s="111"/>
      <c r="G70" s="111"/>
      <c r="H70" s="111"/>
      <c r="I70" s="111" t="s">
        <v>55</v>
      </c>
      <c r="J70" s="111" t="s">
        <v>56</v>
      </c>
      <c r="K70" s="116"/>
      <c r="L70" s="124" t="s">
        <v>57</v>
      </c>
      <c r="M70" s="111"/>
      <c r="N70" s="111" t="s">
        <v>61</v>
      </c>
      <c r="O70" s="111"/>
      <c r="P70" s="116"/>
      <c r="Q70" s="116"/>
      <c r="R70" s="111" t="s">
        <v>62</v>
      </c>
      <c r="S70" s="111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30"/>
    </row>
    <row r="71" spans="1:77" ht="22.5" customHeight="1" x14ac:dyDescent="0.25">
      <c r="A71" s="85">
        <v>63</v>
      </c>
      <c r="B71" s="110"/>
      <c r="C71" s="111"/>
      <c r="D71" s="111" t="s">
        <v>55</v>
      </c>
      <c r="E71" s="111"/>
      <c r="F71" s="111"/>
      <c r="G71" s="111"/>
      <c r="H71" s="111"/>
      <c r="I71" s="111" t="s">
        <v>55</v>
      </c>
      <c r="J71" s="111" t="s">
        <v>56</v>
      </c>
      <c r="K71" s="116"/>
      <c r="L71" s="124" t="s">
        <v>57</v>
      </c>
      <c r="M71" s="111"/>
      <c r="N71" s="111" t="s">
        <v>61</v>
      </c>
      <c r="O71" s="111"/>
      <c r="P71" s="116"/>
      <c r="Q71" s="116"/>
      <c r="R71" s="111" t="s">
        <v>62</v>
      </c>
      <c r="S71" s="111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30"/>
    </row>
    <row r="72" spans="1:77" ht="22.5" customHeight="1" x14ac:dyDescent="0.25">
      <c r="A72" s="85">
        <v>64</v>
      </c>
      <c r="B72" s="110"/>
      <c r="C72" s="111"/>
      <c r="D72" s="111" t="s">
        <v>55</v>
      </c>
      <c r="E72" s="111"/>
      <c r="F72" s="111"/>
      <c r="G72" s="111"/>
      <c r="H72" s="111"/>
      <c r="I72" s="111" t="s">
        <v>55</v>
      </c>
      <c r="J72" s="111" t="s">
        <v>56</v>
      </c>
      <c r="K72" s="116"/>
      <c r="L72" s="124" t="s">
        <v>57</v>
      </c>
      <c r="M72" s="111"/>
      <c r="N72" s="111" t="s">
        <v>61</v>
      </c>
      <c r="O72" s="111"/>
      <c r="P72" s="116"/>
      <c r="Q72" s="116"/>
      <c r="R72" s="111" t="s">
        <v>62</v>
      </c>
      <c r="S72" s="111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30"/>
    </row>
    <row r="73" spans="1:77" ht="22.5" customHeight="1" x14ac:dyDescent="0.25">
      <c r="A73" s="85">
        <v>65</v>
      </c>
      <c r="B73" s="110"/>
      <c r="C73" s="111"/>
      <c r="D73" s="111" t="s">
        <v>55</v>
      </c>
      <c r="E73" s="111"/>
      <c r="F73" s="111"/>
      <c r="G73" s="111"/>
      <c r="H73" s="111"/>
      <c r="I73" s="111" t="s">
        <v>55</v>
      </c>
      <c r="J73" s="111" t="s">
        <v>56</v>
      </c>
      <c r="K73" s="116"/>
      <c r="L73" s="124" t="s">
        <v>57</v>
      </c>
      <c r="M73" s="111"/>
      <c r="N73" s="111" t="s">
        <v>61</v>
      </c>
      <c r="O73" s="111"/>
      <c r="P73" s="116"/>
      <c r="Q73" s="116"/>
      <c r="R73" s="111" t="s">
        <v>62</v>
      </c>
      <c r="S73" s="111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30"/>
    </row>
    <row r="74" spans="1:77" ht="22.5" customHeight="1" x14ac:dyDescent="0.25">
      <c r="A74" s="85">
        <v>66</v>
      </c>
      <c r="B74" s="110"/>
      <c r="C74" s="111"/>
      <c r="D74" s="111" t="s">
        <v>55</v>
      </c>
      <c r="E74" s="111"/>
      <c r="F74" s="111"/>
      <c r="G74" s="111"/>
      <c r="H74" s="111"/>
      <c r="I74" s="111" t="s">
        <v>55</v>
      </c>
      <c r="J74" s="111" t="s">
        <v>56</v>
      </c>
      <c r="K74" s="116"/>
      <c r="L74" s="124" t="s">
        <v>57</v>
      </c>
      <c r="M74" s="111"/>
      <c r="N74" s="111" t="s">
        <v>61</v>
      </c>
      <c r="O74" s="111"/>
      <c r="P74" s="116"/>
      <c r="Q74" s="116"/>
      <c r="R74" s="111" t="s">
        <v>62</v>
      </c>
      <c r="S74" s="111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30"/>
    </row>
    <row r="75" spans="1:77" ht="22.5" customHeight="1" x14ac:dyDescent="0.25">
      <c r="A75" s="85">
        <v>67</v>
      </c>
      <c r="B75" s="110"/>
      <c r="C75" s="111"/>
      <c r="D75" s="111" t="s">
        <v>55</v>
      </c>
      <c r="E75" s="111"/>
      <c r="F75" s="111"/>
      <c r="G75" s="111"/>
      <c r="H75" s="111"/>
      <c r="I75" s="111" t="s">
        <v>55</v>
      </c>
      <c r="J75" s="111" t="s">
        <v>56</v>
      </c>
      <c r="K75" s="116"/>
      <c r="L75" s="124" t="s">
        <v>57</v>
      </c>
      <c r="M75" s="111"/>
      <c r="N75" s="111" t="s">
        <v>61</v>
      </c>
      <c r="O75" s="111"/>
      <c r="P75" s="116"/>
      <c r="Q75" s="116"/>
      <c r="R75" s="111" t="s">
        <v>62</v>
      </c>
      <c r="S75" s="111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30"/>
    </row>
    <row r="76" spans="1:77" ht="22.5" customHeight="1" x14ac:dyDescent="0.25">
      <c r="A76" s="93">
        <v>68</v>
      </c>
      <c r="B76" s="112"/>
      <c r="C76" s="113"/>
      <c r="D76" s="113" t="s">
        <v>55</v>
      </c>
      <c r="E76" s="111"/>
      <c r="F76" s="111"/>
      <c r="G76" s="111"/>
      <c r="H76" s="113"/>
      <c r="I76" s="113" t="s">
        <v>55</v>
      </c>
      <c r="J76" s="113" t="s">
        <v>56</v>
      </c>
      <c r="K76" s="117"/>
      <c r="L76" s="124" t="s">
        <v>57</v>
      </c>
      <c r="M76" s="111"/>
      <c r="N76" s="113" t="s">
        <v>61</v>
      </c>
      <c r="O76" s="111"/>
      <c r="P76" s="117"/>
      <c r="Q76" s="117"/>
      <c r="R76" s="113" t="s">
        <v>62</v>
      </c>
      <c r="S76" s="113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30"/>
    </row>
    <row r="77" spans="1:77" ht="22.5" customHeight="1" x14ac:dyDescent="0.25">
      <c r="A77" s="85">
        <v>69</v>
      </c>
      <c r="B77" s="110"/>
      <c r="C77" s="111"/>
      <c r="D77" s="111" t="s">
        <v>55</v>
      </c>
      <c r="E77" s="111"/>
      <c r="F77" s="111"/>
      <c r="G77" s="111"/>
      <c r="H77" s="111"/>
      <c r="I77" s="111" t="s">
        <v>55</v>
      </c>
      <c r="J77" s="111" t="s">
        <v>56</v>
      </c>
      <c r="K77" s="116"/>
      <c r="L77" s="124" t="s">
        <v>57</v>
      </c>
      <c r="M77" s="111"/>
      <c r="N77" s="111" t="s">
        <v>61</v>
      </c>
      <c r="O77" s="111"/>
      <c r="P77" s="116"/>
      <c r="Q77" s="116"/>
      <c r="R77" s="111" t="s">
        <v>62</v>
      </c>
      <c r="S77" s="111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30"/>
    </row>
    <row r="78" spans="1:77" ht="22.5" customHeight="1" x14ac:dyDescent="0.25">
      <c r="A78" s="85">
        <v>70</v>
      </c>
      <c r="B78" s="110"/>
      <c r="C78" s="111"/>
      <c r="D78" s="111" t="s">
        <v>55</v>
      </c>
      <c r="E78" s="111"/>
      <c r="F78" s="111"/>
      <c r="G78" s="111"/>
      <c r="H78" s="111"/>
      <c r="I78" s="111" t="s">
        <v>55</v>
      </c>
      <c r="J78" s="111" t="s">
        <v>56</v>
      </c>
      <c r="K78" s="116"/>
      <c r="L78" s="124" t="s">
        <v>57</v>
      </c>
      <c r="M78" s="111"/>
      <c r="N78" s="111" t="s">
        <v>61</v>
      </c>
      <c r="O78" s="111"/>
      <c r="P78" s="116"/>
      <c r="Q78" s="116"/>
      <c r="R78" s="111" t="s">
        <v>62</v>
      </c>
      <c r="S78" s="111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30"/>
    </row>
    <row r="79" spans="1:77" ht="22.5" customHeight="1" x14ac:dyDescent="0.25">
      <c r="A79" s="85">
        <v>71</v>
      </c>
      <c r="B79" s="110"/>
      <c r="C79" s="111"/>
      <c r="D79" s="111" t="s">
        <v>55</v>
      </c>
      <c r="E79" s="111"/>
      <c r="F79" s="111"/>
      <c r="G79" s="111"/>
      <c r="H79" s="111"/>
      <c r="I79" s="111" t="s">
        <v>55</v>
      </c>
      <c r="J79" s="111" t="s">
        <v>56</v>
      </c>
      <c r="K79" s="116"/>
      <c r="L79" s="124" t="s">
        <v>57</v>
      </c>
      <c r="M79" s="111"/>
      <c r="N79" s="111" t="s">
        <v>61</v>
      </c>
      <c r="O79" s="111"/>
      <c r="P79" s="116"/>
      <c r="Q79" s="116"/>
      <c r="R79" s="111" t="s">
        <v>62</v>
      </c>
      <c r="S79" s="111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30"/>
    </row>
    <row r="80" spans="1:77" ht="22.5" customHeight="1" x14ac:dyDescent="0.25">
      <c r="A80" s="93">
        <v>72</v>
      </c>
      <c r="B80" s="112"/>
      <c r="C80" s="113"/>
      <c r="D80" s="113" t="s">
        <v>55</v>
      </c>
      <c r="E80" s="111"/>
      <c r="F80" s="111"/>
      <c r="G80" s="111"/>
      <c r="H80" s="113"/>
      <c r="I80" s="113" t="s">
        <v>55</v>
      </c>
      <c r="J80" s="113" t="s">
        <v>56</v>
      </c>
      <c r="K80" s="117"/>
      <c r="L80" s="124" t="s">
        <v>57</v>
      </c>
      <c r="M80" s="111"/>
      <c r="N80" s="113" t="s">
        <v>61</v>
      </c>
      <c r="O80" s="111"/>
      <c r="P80" s="117"/>
      <c r="Q80" s="117"/>
      <c r="R80" s="113" t="s">
        <v>62</v>
      </c>
      <c r="S80" s="113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30"/>
    </row>
    <row r="81" spans="1:77" ht="22.5" customHeight="1" x14ac:dyDescent="0.25">
      <c r="A81" s="93">
        <v>73</v>
      </c>
      <c r="B81" s="112"/>
      <c r="C81" s="113"/>
      <c r="D81" s="111" t="s">
        <v>55</v>
      </c>
      <c r="E81" s="111"/>
      <c r="F81" s="111"/>
      <c r="G81" s="111"/>
      <c r="H81" s="113"/>
      <c r="I81" s="111" t="s">
        <v>55</v>
      </c>
      <c r="J81" s="111" t="s">
        <v>56</v>
      </c>
      <c r="K81" s="117"/>
      <c r="L81" s="124" t="s">
        <v>57</v>
      </c>
      <c r="M81" s="111"/>
      <c r="N81" s="113" t="s">
        <v>61</v>
      </c>
      <c r="O81" s="111"/>
      <c r="P81" s="117"/>
      <c r="Q81" s="117"/>
      <c r="R81" s="111" t="s">
        <v>62</v>
      </c>
      <c r="S81" s="113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30"/>
    </row>
    <row r="82" spans="1:77" ht="22.5" customHeight="1" x14ac:dyDescent="0.25">
      <c r="A82" s="85">
        <v>74</v>
      </c>
      <c r="B82" s="110"/>
      <c r="C82" s="111"/>
      <c r="D82" s="111" t="s">
        <v>55</v>
      </c>
      <c r="E82" s="111"/>
      <c r="F82" s="111"/>
      <c r="G82" s="111"/>
      <c r="H82" s="111"/>
      <c r="I82" s="111" t="s">
        <v>55</v>
      </c>
      <c r="J82" s="111" t="s">
        <v>56</v>
      </c>
      <c r="K82" s="116"/>
      <c r="L82" s="124" t="s">
        <v>57</v>
      </c>
      <c r="M82" s="111"/>
      <c r="N82" s="111" t="s">
        <v>61</v>
      </c>
      <c r="O82" s="111"/>
      <c r="P82" s="116"/>
      <c r="Q82" s="116"/>
      <c r="R82" s="111" t="s">
        <v>62</v>
      </c>
      <c r="S82" s="111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30"/>
    </row>
    <row r="83" spans="1:77" ht="22.5" customHeight="1" x14ac:dyDescent="0.25">
      <c r="A83" s="85">
        <v>75</v>
      </c>
      <c r="B83" s="110"/>
      <c r="C83" s="111"/>
      <c r="D83" s="111" t="s">
        <v>55</v>
      </c>
      <c r="E83" s="111"/>
      <c r="F83" s="111"/>
      <c r="G83" s="111"/>
      <c r="H83" s="111"/>
      <c r="I83" s="111" t="s">
        <v>55</v>
      </c>
      <c r="J83" s="111" t="s">
        <v>56</v>
      </c>
      <c r="K83" s="116"/>
      <c r="L83" s="124" t="s">
        <v>57</v>
      </c>
      <c r="M83" s="111"/>
      <c r="N83" s="111" t="s">
        <v>61</v>
      </c>
      <c r="O83" s="111"/>
      <c r="P83" s="116"/>
      <c r="Q83" s="116"/>
      <c r="R83" s="111" t="s">
        <v>62</v>
      </c>
      <c r="S83" s="111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30"/>
    </row>
    <row r="84" spans="1:77" ht="22.5" customHeight="1" x14ac:dyDescent="0.25">
      <c r="A84" s="93">
        <v>76</v>
      </c>
      <c r="B84" s="112"/>
      <c r="C84" s="113"/>
      <c r="D84" s="111" t="s">
        <v>55</v>
      </c>
      <c r="E84" s="111"/>
      <c r="F84" s="111"/>
      <c r="G84" s="111"/>
      <c r="H84" s="113"/>
      <c r="I84" s="111" t="s">
        <v>55</v>
      </c>
      <c r="J84" s="111" t="s">
        <v>56</v>
      </c>
      <c r="K84" s="117"/>
      <c r="L84" s="124" t="s">
        <v>57</v>
      </c>
      <c r="M84" s="111"/>
      <c r="N84" s="113" t="s">
        <v>61</v>
      </c>
      <c r="O84" s="111"/>
      <c r="P84" s="117"/>
      <c r="Q84" s="117"/>
      <c r="R84" s="111" t="s">
        <v>62</v>
      </c>
      <c r="S84" s="113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30"/>
    </row>
    <row r="85" spans="1:77" ht="22.5" customHeight="1" x14ac:dyDescent="0.25">
      <c r="A85" s="85">
        <v>77</v>
      </c>
      <c r="B85" s="110"/>
      <c r="C85" s="111"/>
      <c r="D85" s="111" t="s">
        <v>55</v>
      </c>
      <c r="E85" s="111"/>
      <c r="F85" s="111"/>
      <c r="G85" s="111"/>
      <c r="H85" s="111"/>
      <c r="I85" s="111" t="s">
        <v>55</v>
      </c>
      <c r="J85" s="111" t="s">
        <v>56</v>
      </c>
      <c r="K85" s="116"/>
      <c r="L85" s="124" t="s">
        <v>57</v>
      </c>
      <c r="M85" s="111"/>
      <c r="N85" s="111" t="s">
        <v>61</v>
      </c>
      <c r="O85" s="111"/>
      <c r="P85" s="116"/>
      <c r="Q85" s="116"/>
      <c r="R85" s="111" t="s">
        <v>62</v>
      </c>
      <c r="S85" s="111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30"/>
    </row>
    <row r="86" spans="1:77" ht="22.5" customHeight="1" x14ac:dyDescent="0.25">
      <c r="A86" s="85">
        <v>78</v>
      </c>
      <c r="B86" s="110"/>
      <c r="C86" s="111"/>
      <c r="D86" s="111" t="s">
        <v>55</v>
      </c>
      <c r="E86" s="111"/>
      <c r="F86" s="111"/>
      <c r="G86" s="111"/>
      <c r="H86" s="111"/>
      <c r="I86" s="111" t="s">
        <v>55</v>
      </c>
      <c r="J86" s="111" t="s">
        <v>56</v>
      </c>
      <c r="K86" s="116"/>
      <c r="L86" s="124" t="s">
        <v>57</v>
      </c>
      <c r="M86" s="111"/>
      <c r="N86" s="111" t="s">
        <v>61</v>
      </c>
      <c r="O86" s="111"/>
      <c r="P86" s="116"/>
      <c r="Q86" s="116"/>
      <c r="R86" s="111" t="s">
        <v>62</v>
      </c>
      <c r="S86" s="111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30"/>
    </row>
    <row r="87" spans="1:77" ht="22.5" customHeight="1" x14ac:dyDescent="0.25">
      <c r="A87" s="85">
        <v>79</v>
      </c>
      <c r="B87" s="110"/>
      <c r="C87" s="111"/>
      <c r="D87" s="111" t="s">
        <v>55</v>
      </c>
      <c r="E87" s="111"/>
      <c r="F87" s="111"/>
      <c r="G87" s="111"/>
      <c r="H87" s="111"/>
      <c r="I87" s="111" t="s">
        <v>55</v>
      </c>
      <c r="J87" s="111" t="s">
        <v>56</v>
      </c>
      <c r="K87" s="116"/>
      <c r="L87" s="124" t="s">
        <v>57</v>
      </c>
      <c r="M87" s="111"/>
      <c r="N87" s="111" t="s">
        <v>61</v>
      </c>
      <c r="O87" s="111"/>
      <c r="P87" s="116"/>
      <c r="Q87" s="116"/>
      <c r="R87" s="111" t="s">
        <v>62</v>
      </c>
      <c r="S87" s="111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30"/>
    </row>
    <row r="88" spans="1:77" ht="22.5" customHeight="1" x14ac:dyDescent="0.25">
      <c r="A88" s="85">
        <v>80</v>
      </c>
      <c r="B88" s="110"/>
      <c r="C88" s="111"/>
      <c r="D88" s="111" t="s">
        <v>55</v>
      </c>
      <c r="E88" s="111"/>
      <c r="F88" s="111"/>
      <c r="G88" s="111"/>
      <c r="H88" s="111"/>
      <c r="I88" s="111" t="s">
        <v>55</v>
      </c>
      <c r="J88" s="111" t="s">
        <v>56</v>
      </c>
      <c r="K88" s="116"/>
      <c r="L88" s="124" t="s">
        <v>57</v>
      </c>
      <c r="M88" s="111"/>
      <c r="N88" s="111" t="s">
        <v>61</v>
      </c>
      <c r="O88" s="111"/>
      <c r="P88" s="116"/>
      <c r="Q88" s="116"/>
      <c r="R88" s="111" t="s">
        <v>62</v>
      </c>
      <c r="S88" s="111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30"/>
    </row>
    <row r="89" spans="1:77" ht="22.5" customHeight="1" x14ac:dyDescent="0.25">
      <c r="A89" s="85">
        <v>81</v>
      </c>
      <c r="B89" s="110"/>
      <c r="C89" s="111"/>
      <c r="D89" s="111" t="s">
        <v>55</v>
      </c>
      <c r="E89" s="111"/>
      <c r="F89" s="111"/>
      <c r="G89" s="111"/>
      <c r="H89" s="111"/>
      <c r="I89" s="111" t="s">
        <v>55</v>
      </c>
      <c r="J89" s="111" t="s">
        <v>56</v>
      </c>
      <c r="K89" s="116"/>
      <c r="L89" s="124" t="s">
        <v>57</v>
      </c>
      <c r="M89" s="111"/>
      <c r="N89" s="111" t="s">
        <v>61</v>
      </c>
      <c r="O89" s="111"/>
      <c r="P89" s="116"/>
      <c r="Q89" s="116"/>
      <c r="R89" s="111" t="s">
        <v>62</v>
      </c>
      <c r="S89" s="111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30"/>
    </row>
    <row r="90" spans="1:77" ht="22.5" customHeight="1" x14ac:dyDescent="0.25">
      <c r="A90" s="85">
        <v>82</v>
      </c>
      <c r="B90" s="110"/>
      <c r="C90" s="111"/>
      <c r="D90" s="111" t="s">
        <v>55</v>
      </c>
      <c r="E90" s="111"/>
      <c r="F90" s="111"/>
      <c r="G90" s="111"/>
      <c r="H90" s="111"/>
      <c r="I90" s="111" t="s">
        <v>55</v>
      </c>
      <c r="J90" s="111" t="s">
        <v>56</v>
      </c>
      <c r="K90" s="116"/>
      <c r="L90" s="124" t="s">
        <v>57</v>
      </c>
      <c r="M90" s="111"/>
      <c r="N90" s="111" t="s">
        <v>61</v>
      </c>
      <c r="O90" s="111"/>
      <c r="P90" s="116"/>
      <c r="Q90" s="116"/>
      <c r="R90" s="111" t="s">
        <v>62</v>
      </c>
      <c r="S90" s="111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30"/>
    </row>
    <row r="91" spans="1:77" ht="22.5" customHeight="1" x14ac:dyDescent="0.25">
      <c r="A91" s="85">
        <v>83</v>
      </c>
      <c r="B91" s="110"/>
      <c r="C91" s="111"/>
      <c r="D91" s="111" t="s">
        <v>55</v>
      </c>
      <c r="E91" s="111"/>
      <c r="F91" s="111"/>
      <c r="G91" s="111"/>
      <c r="H91" s="111"/>
      <c r="I91" s="111" t="s">
        <v>55</v>
      </c>
      <c r="J91" s="111" t="s">
        <v>56</v>
      </c>
      <c r="K91" s="116"/>
      <c r="L91" s="124" t="s">
        <v>57</v>
      </c>
      <c r="M91" s="111"/>
      <c r="N91" s="111" t="s">
        <v>61</v>
      </c>
      <c r="O91" s="111"/>
      <c r="P91" s="116"/>
      <c r="Q91" s="116"/>
      <c r="R91" s="111" t="s">
        <v>62</v>
      </c>
      <c r="S91" s="111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30"/>
    </row>
    <row r="92" spans="1:77" ht="22.5" customHeight="1" x14ac:dyDescent="0.25">
      <c r="A92" s="85">
        <v>84</v>
      </c>
      <c r="B92" s="110"/>
      <c r="C92" s="111"/>
      <c r="D92" s="111" t="s">
        <v>55</v>
      </c>
      <c r="E92" s="111"/>
      <c r="F92" s="111"/>
      <c r="G92" s="111"/>
      <c r="H92" s="111"/>
      <c r="I92" s="111" t="s">
        <v>55</v>
      </c>
      <c r="J92" s="111" t="s">
        <v>56</v>
      </c>
      <c r="K92" s="116"/>
      <c r="L92" s="124" t="s">
        <v>57</v>
      </c>
      <c r="M92" s="111"/>
      <c r="N92" s="111" t="s">
        <v>61</v>
      </c>
      <c r="O92" s="111"/>
      <c r="P92" s="116"/>
      <c r="Q92" s="116"/>
      <c r="R92" s="111" t="s">
        <v>62</v>
      </c>
      <c r="S92" s="111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30"/>
    </row>
    <row r="93" spans="1:77" ht="22.5" customHeight="1" x14ac:dyDescent="0.25">
      <c r="A93" s="93">
        <v>85</v>
      </c>
      <c r="B93" s="112"/>
      <c r="C93" s="113"/>
      <c r="D93" s="113" t="s">
        <v>55</v>
      </c>
      <c r="E93" s="111"/>
      <c r="F93" s="111"/>
      <c r="G93" s="111"/>
      <c r="H93" s="113"/>
      <c r="I93" s="113" t="s">
        <v>55</v>
      </c>
      <c r="J93" s="113" t="s">
        <v>56</v>
      </c>
      <c r="K93" s="117"/>
      <c r="L93" s="124" t="s">
        <v>57</v>
      </c>
      <c r="M93" s="111"/>
      <c r="N93" s="113" t="s">
        <v>61</v>
      </c>
      <c r="O93" s="111"/>
      <c r="P93" s="117"/>
      <c r="Q93" s="117"/>
      <c r="R93" s="113" t="s">
        <v>62</v>
      </c>
      <c r="S93" s="113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30"/>
    </row>
    <row r="94" spans="1:77" ht="22.5" customHeight="1" x14ac:dyDescent="0.25">
      <c r="A94" s="85">
        <v>86</v>
      </c>
      <c r="B94" s="110"/>
      <c r="C94" s="111"/>
      <c r="D94" s="111" t="s">
        <v>55</v>
      </c>
      <c r="E94" s="111"/>
      <c r="F94" s="111"/>
      <c r="G94" s="111"/>
      <c r="H94" s="111"/>
      <c r="I94" s="111" t="s">
        <v>55</v>
      </c>
      <c r="J94" s="111" t="s">
        <v>56</v>
      </c>
      <c r="K94" s="116"/>
      <c r="L94" s="124" t="s">
        <v>57</v>
      </c>
      <c r="M94" s="111"/>
      <c r="N94" s="111" t="s">
        <v>61</v>
      </c>
      <c r="O94" s="111"/>
      <c r="P94" s="116"/>
      <c r="Q94" s="116"/>
      <c r="R94" s="111" t="s">
        <v>62</v>
      </c>
      <c r="S94" s="111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30"/>
    </row>
    <row r="95" spans="1:77" ht="22.5" customHeight="1" x14ac:dyDescent="0.25">
      <c r="A95" s="85">
        <v>87</v>
      </c>
      <c r="B95" s="110"/>
      <c r="C95" s="111"/>
      <c r="D95" s="111" t="s">
        <v>55</v>
      </c>
      <c r="E95" s="111"/>
      <c r="F95" s="111"/>
      <c r="G95" s="111"/>
      <c r="H95" s="111"/>
      <c r="I95" s="111" t="s">
        <v>55</v>
      </c>
      <c r="J95" s="111" t="s">
        <v>56</v>
      </c>
      <c r="K95" s="116"/>
      <c r="L95" s="124" t="s">
        <v>57</v>
      </c>
      <c r="M95" s="111"/>
      <c r="N95" s="111" t="s">
        <v>61</v>
      </c>
      <c r="O95" s="111"/>
      <c r="P95" s="116"/>
      <c r="Q95" s="116"/>
      <c r="R95" s="111" t="s">
        <v>62</v>
      </c>
      <c r="S95" s="111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30"/>
    </row>
    <row r="96" spans="1:77" ht="22.5" customHeight="1" x14ac:dyDescent="0.25">
      <c r="A96" s="85">
        <v>88</v>
      </c>
      <c r="B96" s="110"/>
      <c r="C96" s="111"/>
      <c r="D96" s="111" t="s">
        <v>55</v>
      </c>
      <c r="E96" s="111"/>
      <c r="F96" s="111"/>
      <c r="G96" s="111"/>
      <c r="H96" s="111"/>
      <c r="I96" s="111" t="s">
        <v>55</v>
      </c>
      <c r="J96" s="111" t="s">
        <v>56</v>
      </c>
      <c r="K96" s="116"/>
      <c r="L96" s="124" t="s">
        <v>57</v>
      </c>
      <c r="M96" s="111"/>
      <c r="N96" s="111" t="s">
        <v>61</v>
      </c>
      <c r="O96" s="111"/>
      <c r="P96" s="116"/>
      <c r="Q96" s="116"/>
      <c r="R96" s="111" t="s">
        <v>62</v>
      </c>
      <c r="S96" s="111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30"/>
    </row>
    <row r="97" spans="1:77" ht="22.5" customHeight="1" x14ac:dyDescent="0.25">
      <c r="A97" s="85">
        <v>89</v>
      </c>
      <c r="B97" s="110"/>
      <c r="C97" s="111"/>
      <c r="D97" s="111" t="s">
        <v>55</v>
      </c>
      <c r="E97" s="111"/>
      <c r="F97" s="111"/>
      <c r="G97" s="111"/>
      <c r="H97" s="111"/>
      <c r="I97" s="111" t="s">
        <v>55</v>
      </c>
      <c r="J97" s="111" t="s">
        <v>56</v>
      </c>
      <c r="K97" s="116"/>
      <c r="L97" s="124" t="s">
        <v>57</v>
      </c>
      <c r="M97" s="111"/>
      <c r="N97" s="111" t="s">
        <v>61</v>
      </c>
      <c r="O97" s="111"/>
      <c r="P97" s="116"/>
      <c r="Q97" s="116"/>
      <c r="R97" s="111" t="s">
        <v>62</v>
      </c>
      <c r="S97" s="111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30"/>
    </row>
    <row r="98" spans="1:77" ht="22.5" customHeight="1" x14ac:dyDescent="0.25">
      <c r="A98" s="93">
        <v>90</v>
      </c>
      <c r="B98" s="112"/>
      <c r="C98" s="113"/>
      <c r="D98" s="113" t="s">
        <v>55</v>
      </c>
      <c r="E98" s="111"/>
      <c r="F98" s="111"/>
      <c r="G98" s="111"/>
      <c r="H98" s="113"/>
      <c r="I98" s="113" t="s">
        <v>55</v>
      </c>
      <c r="J98" s="113" t="s">
        <v>56</v>
      </c>
      <c r="K98" s="117"/>
      <c r="L98" s="124" t="s">
        <v>57</v>
      </c>
      <c r="M98" s="111"/>
      <c r="N98" s="113" t="s">
        <v>61</v>
      </c>
      <c r="O98" s="111"/>
      <c r="P98" s="117"/>
      <c r="Q98" s="117"/>
      <c r="R98" s="113" t="s">
        <v>62</v>
      </c>
      <c r="S98" s="113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30"/>
    </row>
    <row r="99" spans="1:77" ht="22.5" customHeight="1" x14ac:dyDescent="0.25">
      <c r="A99" s="85">
        <v>91</v>
      </c>
      <c r="B99" s="110"/>
      <c r="C99" s="111"/>
      <c r="D99" s="111" t="s">
        <v>55</v>
      </c>
      <c r="E99" s="111"/>
      <c r="F99" s="111"/>
      <c r="G99" s="111"/>
      <c r="H99" s="111"/>
      <c r="I99" s="111" t="s">
        <v>55</v>
      </c>
      <c r="J99" s="111" t="s">
        <v>56</v>
      </c>
      <c r="K99" s="116"/>
      <c r="L99" s="124" t="s">
        <v>57</v>
      </c>
      <c r="M99" s="111"/>
      <c r="N99" s="111" t="s">
        <v>61</v>
      </c>
      <c r="O99" s="111"/>
      <c r="P99" s="116"/>
      <c r="Q99" s="116"/>
      <c r="R99" s="111" t="s">
        <v>62</v>
      </c>
      <c r="S99" s="111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30"/>
    </row>
    <row r="100" spans="1:77" ht="22.5" customHeight="1" x14ac:dyDescent="0.25">
      <c r="A100" s="85">
        <v>92</v>
      </c>
      <c r="B100" s="110"/>
      <c r="C100" s="111"/>
      <c r="D100" s="111" t="s">
        <v>55</v>
      </c>
      <c r="E100" s="111"/>
      <c r="F100" s="111"/>
      <c r="G100" s="111"/>
      <c r="H100" s="111"/>
      <c r="I100" s="111" t="s">
        <v>55</v>
      </c>
      <c r="J100" s="111" t="s">
        <v>56</v>
      </c>
      <c r="K100" s="116"/>
      <c r="L100" s="124" t="s">
        <v>57</v>
      </c>
      <c r="M100" s="111"/>
      <c r="N100" s="111" t="s">
        <v>61</v>
      </c>
      <c r="O100" s="111"/>
      <c r="P100" s="116"/>
      <c r="Q100" s="116"/>
      <c r="R100" s="111" t="s">
        <v>62</v>
      </c>
      <c r="S100" s="111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30"/>
    </row>
    <row r="101" spans="1:77" ht="22.5" customHeight="1" x14ac:dyDescent="0.25">
      <c r="A101" s="85">
        <v>93</v>
      </c>
      <c r="B101" s="110"/>
      <c r="C101" s="111"/>
      <c r="D101" s="111" t="s">
        <v>55</v>
      </c>
      <c r="E101" s="111"/>
      <c r="F101" s="111"/>
      <c r="G101" s="111"/>
      <c r="H101" s="111"/>
      <c r="I101" s="111" t="s">
        <v>55</v>
      </c>
      <c r="J101" s="111" t="s">
        <v>56</v>
      </c>
      <c r="K101" s="116"/>
      <c r="L101" s="124" t="s">
        <v>57</v>
      </c>
      <c r="M101" s="111"/>
      <c r="N101" s="111" t="s">
        <v>61</v>
      </c>
      <c r="O101" s="111"/>
      <c r="P101" s="116"/>
      <c r="Q101" s="116"/>
      <c r="R101" s="111" t="s">
        <v>62</v>
      </c>
      <c r="S101" s="111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30"/>
    </row>
    <row r="102" spans="1:77" ht="22.5" customHeight="1" x14ac:dyDescent="0.25">
      <c r="A102" s="85">
        <v>94</v>
      </c>
      <c r="B102" s="110"/>
      <c r="C102" s="111"/>
      <c r="D102" s="111" t="s">
        <v>55</v>
      </c>
      <c r="E102" s="111"/>
      <c r="F102" s="111"/>
      <c r="G102" s="111"/>
      <c r="H102" s="111"/>
      <c r="I102" s="111" t="s">
        <v>55</v>
      </c>
      <c r="J102" s="111" t="s">
        <v>56</v>
      </c>
      <c r="K102" s="116"/>
      <c r="L102" s="124" t="s">
        <v>57</v>
      </c>
      <c r="M102" s="111"/>
      <c r="N102" s="111" t="s">
        <v>61</v>
      </c>
      <c r="O102" s="111"/>
      <c r="P102" s="116"/>
      <c r="Q102" s="116"/>
      <c r="R102" s="111" t="s">
        <v>62</v>
      </c>
      <c r="S102" s="111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30"/>
    </row>
    <row r="103" spans="1:77" ht="22.5" customHeight="1" x14ac:dyDescent="0.25">
      <c r="A103" s="93">
        <v>95</v>
      </c>
      <c r="B103" s="112"/>
      <c r="C103" s="113"/>
      <c r="D103" s="111" t="s">
        <v>55</v>
      </c>
      <c r="E103" s="111"/>
      <c r="F103" s="111"/>
      <c r="G103" s="111"/>
      <c r="H103" s="113"/>
      <c r="I103" s="111" t="s">
        <v>55</v>
      </c>
      <c r="J103" s="111" t="s">
        <v>56</v>
      </c>
      <c r="K103" s="117"/>
      <c r="L103" s="124" t="s">
        <v>57</v>
      </c>
      <c r="M103" s="111"/>
      <c r="N103" s="113" t="s">
        <v>61</v>
      </c>
      <c r="O103" s="111"/>
      <c r="P103" s="117"/>
      <c r="Q103" s="117"/>
      <c r="R103" s="111" t="s">
        <v>62</v>
      </c>
      <c r="S103" s="113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30"/>
    </row>
    <row r="104" spans="1:77" ht="22.5" customHeight="1" x14ac:dyDescent="0.25">
      <c r="A104" s="85">
        <v>96</v>
      </c>
      <c r="B104" s="110"/>
      <c r="C104" s="111"/>
      <c r="D104" s="111" t="s">
        <v>55</v>
      </c>
      <c r="E104" s="111"/>
      <c r="F104" s="111"/>
      <c r="G104" s="111"/>
      <c r="H104" s="111"/>
      <c r="I104" s="111" t="s">
        <v>55</v>
      </c>
      <c r="J104" s="111" t="s">
        <v>56</v>
      </c>
      <c r="K104" s="116"/>
      <c r="L104" s="124" t="s">
        <v>57</v>
      </c>
      <c r="M104" s="111"/>
      <c r="N104" s="111" t="s">
        <v>61</v>
      </c>
      <c r="O104" s="111"/>
      <c r="P104" s="116"/>
      <c r="Q104" s="116"/>
      <c r="R104" s="111" t="s">
        <v>62</v>
      </c>
      <c r="S104" s="111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30"/>
    </row>
    <row r="105" spans="1:77" ht="22.5" customHeight="1" x14ac:dyDescent="0.25">
      <c r="A105" s="85">
        <v>97</v>
      </c>
      <c r="B105" s="110"/>
      <c r="C105" s="111"/>
      <c r="D105" s="111" t="s">
        <v>55</v>
      </c>
      <c r="E105" s="111"/>
      <c r="F105" s="111"/>
      <c r="G105" s="111"/>
      <c r="H105" s="111"/>
      <c r="I105" s="111" t="s">
        <v>55</v>
      </c>
      <c r="J105" s="111" t="s">
        <v>56</v>
      </c>
      <c r="K105" s="116"/>
      <c r="L105" s="124" t="s">
        <v>57</v>
      </c>
      <c r="M105" s="111"/>
      <c r="N105" s="111" t="s">
        <v>61</v>
      </c>
      <c r="O105" s="111"/>
      <c r="P105" s="116"/>
      <c r="Q105" s="116"/>
      <c r="R105" s="111" t="s">
        <v>62</v>
      </c>
      <c r="S105" s="111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30"/>
    </row>
    <row r="106" spans="1:77" ht="22.5" customHeight="1" x14ac:dyDescent="0.25">
      <c r="A106" s="85">
        <v>98</v>
      </c>
      <c r="B106" s="110"/>
      <c r="C106" s="111"/>
      <c r="D106" s="111" t="s">
        <v>55</v>
      </c>
      <c r="E106" s="111"/>
      <c r="F106" s="111"/>
      <c r="G106" s="111"/>
      <c r="H106" s="111"/>
      <c r="I106" s="111" t="s">
        <v>55</v>
      </c>
      <c r="J106" s="111" t="s">
        <v>56</v>
      </c>
      <c r="K106" s="116"/>
      <c r="L106" s="124" t="s">
        <v>57</v>
      </c>
      <c r="M106" s="111"/>
      <c r="N106" s="111" t="s">
        <v>61</v>
      </c>
      <c r="O106" s="111"/>
      <c r="P106" s="116"/>
      <c r="Q106" s="116"/>
      <c r="R106" s="111" t="s">
        <v>62</v>
      </c>
      <c r="S106" s="111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30"/>
    </row>
    <row r="107" spans="1:77" ht="22.5" customHeight="1" x14ac:dyDescent="0.25">
      <c r="A107" s="85">
        <v>99</v>
      </c>
      <c r="B107" s="110"/>
      <c r="C107" s="111"/>
      <c r="D107" s="111" t="s">
        <v>55</v>
      </c>
      <c r="E107" s="111"/>
      <c r="F107" s="111"/>
      <c r="G107" s="111"/>
      <c r="H107" s="111"/>
      <c r="I107" s="111" t="s">
        <v>55</v>
      </c>
      <c r="J107" s="111" t="s">
        <v>56</v>
      </c>
      <c r="K107" s="116"/>
      <c r="L107" s="124" t="s">
        <v>57</v>
      </c>
      <c r="M107" s="111"/>
      <c r="N107" s="111" t="s">
        <v>61</v>
      </c>
      <c r="O107" s="111"/>
      <c r="P107" s="116"/>
      <c r="Q107" s="116"/>
      <c r="R107" s="111" t="s">
        <v>62</v>
      </c>
      <c r="S107" s="111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30"/>
    </row>
    <row r="108" spans="1:77" ht="22.5" customHeight="1" x14ac:dyDescent="0.25">
      <c r="A108" s="85">
        <v>100</v>
      </c>
      <c r="B108" s="110"/>
      <c r="C108" s="111"/>
      <c r="D108" s="111" t="s">
        <v>55</v>
      </c>
      <c r="E108" s="111"/>
      <c r="F108" s="111"/>
      <c r="G108" s="111"/>
      <c r="H108" s="111"/>
      <c r="I108" s="111" t="s">
        <v>55</v>
      </c>
      <c r="J108" s="111" t="s">
        <v>56</v>
      </c>
      <c r="K108" s="116"/>
      <c r="L108" s="124" t="s">
        <v>57</v>
      </c>
      <c r="M108" s="111"/>
      <c r="N108" s="111" t="s">
        <v>61</v>
      </c>
      <c r="O108" s="111"/>
      <c r="P108" s="116"/>
      <c r="Q108" s="116"/>
      <c r="R108" s="111" t="s">
        <v>62</v>
      </c>
      <c r="S108" s="111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30"/>
    </row>
    <row r="109" spans="1:77" ht="22.5" customHeight="1" x14ac:dyDescent="0.25">
      <c r="A109" s="85">
        <v>101</v>
      </c>
      <c r="B109" s="110"/>
      <c r="C109" s="111"/>
      <c r="D109" s="111" t="s">
        <v>55</v>
      </c>
      <c r="E109" s="111"/>
      <c r="F109" s="111"/>
      <c r="G109" s="111"/>
      <c r="H109" s="111"/>
      <c r="I109" s="111" t="s">
        <v>55</v>
      </c>
      <c r="J109" s="111" t="s">
        <v>56</v>
      </c>
      <c r="K109" s="116"/>
      <c r="L109" s="124" t="s">
        <v>57</v>
      </c>
      <c r="M109" s="111"/>
      <c r="N109" s="111" t="s">
        <v>61</v>
      </c>
      <c r="O109" s="111"/>
      <c r="P109" s="116"/>
      <c r="Q109" s="116"/>
      <c r="R109" s="111" t="s">
        <v>62</v>
      </c>
      <c r="S109" s="111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30"/>
    </row>
    <row r="110" spans="1:77" ht="22.5" customHeight="1" x14ac:dyDescent="0.25">
      <c r="A110" s="93">
        <v>102</v>
      </c>
      <c r="B110" s="112"/>
      <c r="C110" s="113"/>
      <c r="D110" s="113" t="s">
        <v>55</v>
      </c>
      <c r="E110" s="111"/>
      <c r="F110" s="111"/>
      <c r="G110" s="111"/>
      <c r="H110" s="113"/>
      <c r="I110" s="113" t="s">
        <v>55</v>
      </c>
      <c r="J110" s="113" t="s">
        <v>56</v>
      </c>
      <c r="K110" s="117"/>
      <c r="L110" s="124" t="s">
        <v>57</v>
      </c>
      <c r="M110" s="111"/>
      <c r="N110" s="113" t="s">
        <v>61</v>
      </c>
      <c r="O110" s="111"/>
      <c r="P110" s="117"/>
      <c r="Q110" s="117"/>
      <c r="R110" s="113" t="s">
        <v>62</v>
      </c>
      <c r="S110" s="113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30"/>
    </row>
    <row r="111" spans="1:77" ht="22.5" customHeight="1" x14ac:dyDescent="0.25">
      <c r="A111" s="85">
        <v>103</v>
      </c>
      <c r="B111" s="110"/>
      <c r="C111" s="111"/>
      <c r="D111" s="111" t="s">
        <v>55</v>
      </c>
      <c r="E111" s="111"/>
      <c r="F111" s="111"/>
      <c r="G111" s="111"/>
      <c r="H111" s="111"/>
      <c r="I111" s="111" t="s">
        <v>55</v>
      </c>
      <c r="J111" s="111" t="s">
        <v>56</v>
      </c>
      <c r="K111" s="116"/>
      <c r="L111" s="124" t="s">
        <v>57</v>
      </c>
      <c r="M111" s="111"/>
      <c r="N111" s="111" t="s">
        <v>61</v>
      </c>
      <c r="O111" s="111"/>
      <c r="P111" s="116"/>
      <c r="Q111" s="116"/>
      <c r="R111" s="111" t="s">
        <v>62</v>
      </c>
      <c r="S111" s="111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30"/>
    </row>
    <row r="112" spans="1:77" ht="22.5" customHeight="1" x14ac:dyDescent="0.25">
      <c r="A112" s="85">
        <v>104</v>
      </c>
      <c r="B112" s="110"/>
      <c r="C112" s="111"/>
      <c r="D112" s="111" t="s">
        <v>55</v>
      </c>
      <c r="E112" s="111"/>
      <c r="F112" s="111"/>
      <c r="G112" s="111"/>
      <c r="H112" s="111"/>
      <c r="I112" s="111" t="s">
        <v>55</v>
      </c>
      <c r="J112" s="111" t="s">
        <v>56</v>
      </c>
      <c r="K112" s="116"/>
      <c r="L112" s="124" t="s">
        <v>57</v>
      </c>
      <c r="M112" s="111"/>
      <c r="N112" s="111" t="s">
        <v>61</v>
      </c>
      <c r="O112" s="111"/>
      <c r="P112" s="116"/>
      <c r="Q112" s="116"/>
      <c r="R112" s="111" t="s">
        <v>62</v>
      </c>
      <c r="S112" s="111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30"/>
    </row>
    <row r="113" spans="1:77" ht="22.5" customHeight="1" x14ac:dyDescent="0.25">
      <c r="A113" s="85">
        <v>105</v>
      </c>
      <c r="B113" s="110"/>
      <c r="C113" s="111"/>
      <c r="D113" s="111" t="s">
        <v>55</v>
      </c>
      <c r="E113" s="111"/>
      <c r="F113" s="111"/>
      <c r="G113" s="111"/>
      <c r="H113" s="111"/>
      <c r="I113" s="111" t="s">
        <v>55</v>
      </c>
      <c r="J113" s="111" t="s">
        <v>56</v>
      </c>
      <c r="K113" s="116"/>
      <c r="L113" s="124" t="s">
        <v>57</v>
      </c>
      <c r="M113" s="111"/>
      <c r="N113" s="111" t="s">
        <v>61</v>
      </c>
      <c r="O113" s="111"/>
      <c r="P113" s="116"/>
      <c r="Q113" s="116"/>
      <c r="R113" s="111" t="s">
        <v>62</v>
      </c>
      <c r="S113" s="111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30"/>
    </row>
    <row r="114" spans="1:77" ht="22.5" customHeight="1" x14ac:dyDescent="0.25">
      <c r="A114" s="85">
        <v>106</v>
      </c>
      <c r="B114" s="110"/>
      <c r="C114" s="111"/>
      <c r="D114" s="111" t="s">
        <v>55</v>
      </c>
      <c r="E114" s="111"/>
      <c r="F114" s="111"/>
      <c r="G114" s="111"/>
      <c r="H114" s="111"/>
      <c r="I114" s="111" t="s">
        <v>55</v>
      </c>
      <c r="J114" s="111" t="s">
        <v>56</v>
      </c>
      <c r="K114" s="116"/>
      <c r="L114" s="124" t="s">
        <v>57</v>
      </c>
      <c r="M114" s="111"/>
      <c r="N114" s="111" t="s">
        <v>61</v>
      </c>
      <c r="O114" s="111"/>
      <c r="P114" s="116"/>
      <c r="Q114" s="116"/>
      <c r="R114" s="111" t="s">
        <v>62</v>
      </c>
      <c r="S114" s="111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30"/>
    </row>
    <row r="115" spans="1:77" ht="22.5" customHeight="1" x14ac:dyDescent="0.25">
      <c r="A115" s="93">
        <v>107</v>
      </c>
      <c r="B115" s="112"/>
      <c r="C115" s="113"/>
      <c r="D115" s="111" t="s">
        <v>55</v>
      </c>
      <c r="E115" s="111"/>
      <c r="F115" s="111"/>
      <c r="G115" s="111"/>
      <c r="H115" s="113"/>
      <c r="I115" s="111" t="s">
        <v>55</v>
      </c>
      <c r="J115" s="111" t="s">
        <v>56</v>
      </c>
      <c r="K115" s="117"/>
      <c r="L115" s="124" t="s">
        <v>57</v>
      </c>
      <c r="M115" s="111"/>
      <c r="N115" s="113" t="s">
        <v>61</v>
      </c>
      <c r="O115" s="111"/>
      <c r="P115" s="117"/>
      <c r="Q115" s="117"/>
      <c r="R115" s="111" t="s">
        <v>62</v>
      </c>
      <c r="S115" s="113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30"/>
    </row>
    <row r="116" spans="1:77" ht="22.5" customHeight="1" x14ac:dyDescent="0.25">
      <c r="A116" s="93">
        <v>108</v>
      </c>
      <c r="B116" s="112"/>
      <c r="C116" s="113"/>
      <c r="D116" s="113" t="s">
        <v>55</v>
      </c>
      <c r="E116" s="111"/>
      <c r="F116" s="111"/>
      <c r="G116" s="111"/>
      <c r="H116" s="113"/>
      <c r="I116" s="113" t="s">
        <v>55</v>
      </c>
      <c r="J116" s="113" t="s">
        <v>56</v>
      </c>
      <c r="K116" s="117"/>
      <c r="L116" s="124" t="s">
        <v>57</v>
      </c>
      <c r="M116" s="111"/>
      <c r="N116" s="113" t="s">
        <v>61</v>
      </c>
      <c r="O116" s="111"/>
      <c r="P116" s="117"/>
      <c r="Q116" s="117"/>
      <c r="R116" s="113" t="s">
        <v>62</v>
      </c>
      <c r="S116" s="113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30"/>
    </row>
    <row r="117" spans="1:77" ht="22.5" customHeight="1" x14ac:dyDescent="0.25">
      <c r="A117" s="85">
        <v>109</v>
      </c>
      <c r="B117" s="110"/>
      <c r="C117" s="111"/>
      <c r="D117" s="111" t="s">
        <v>55</v>
      </c>
      <c r="E117" s="111"/>
      <c r="F117" s="111"/>
      <c r="G117" s="111"/>
      <c r="H117" s="111"/>
      <c r="I117" s="111" t="s">
        <v>55</v>
      </c>
      <c r="J117" s="111" t="s">
        <v>56</v>
      </c>
      <c r="K117" s="116"/>
      <c r="L117" s="124" t="s">
        <v>57</v>
      </c>
      <c r="M117" s="111"/>
      <c r="N117" s="111" t="s">
        <v>61</v>
      </c>
      <c r="O117" s="111"/>
      <c r="P117" s="116"/>
      <c r="Q117" s="116"/>
      <c r="R117" s="111" t="s">
        <v>62</v>
      </c>
      <c r="S117" s="111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30"/>
    </row>
    <row r="118" spans="1:77" ht="22.5" customHeight="1" x14ac:dyDescent="0.25">
      <c r="A118" s="85">
        <v>110</v>
      </c>
      <c r="B118" s="110"/>
      <c r="C118" s="111"/>
      <c r="D118" s="111" t="s">
        <v>55</v>
      </c>
      <c r="E118" s="111"/>
      <c r="F118" s="111"/>
      <c r="G118" s="111"/>
      <c r="H118" s="111"/>
      <c r="I118" s="111" t="s">
        <v>55</v>
      </c>
      <c r="J118" s="111" t="s">
        <v>56</v>
      </c>
      <c r="K118" s="116"/>
      <c r="L118" s="124" t="s">
        <v>57</v>
      </c>
      <c r="M118" s="111"/>
      <c r="N118" s="111" t="s">
        <v>61</v>
      </c>
      <c r="O118" s="111"/>
      <c r="P118" s="116"/>
      <c r="Q118" s="116"/>
      <c r="R118" s="111" t="s">
        <v>62</v>
      </c>
      <c r="S118" s="111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30"/>
    </row>
    <row r="119" spans="1:77" ht="22.5" customHeight="1" x14ac:dyDescent="0.25">
      <c r="A119" s="85">
        <v>111</v>
      </c>
      <c r="B119" s="110"/>
      <c r="C119" s="111"/>
      <c r="D119" s="111" t="s">
        <v>55</v>
      </c>
      <c r="E119" s="111"/>
      <c r="F119" s="111"/>
      <c r="G119" s="111"/>
      <c r="H119" s="111"/>
      <c r="I119" s="111" t="s">
        <v>55</v>
      </c>
      <c r="J119" s="111" t="s">
        <v>56</v>
      </c>
      <c r="K119" s="116"/>
      <c r="L119" s="124" t="s">
        <v>57</v>
      </c>
      <c r="M119" s="111"/>
      <c r="N119" s="111" t="s">
        <v>61</v>
      </c>
      <c r="O119" s="111"/>
      <c r="P119" s="116"/>
      <c r="Q119" s="116"/>
      <c r="R119" s="111" t="s">
        <v>62</v>
      </c>
      <c r="S119" s="111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30"/>
    </row>
    <row r="120" spans="1:77" ht="22.5" customHeight="1" x14ac:dyDescent="0.25">
      <c r="A120" s="85">
        <v>112</v>
      </c>
      <c r="B120" s="110"/>
      <c r="C120" s="111"/>
      <c r="D120" s="111" t="s">
        <v>55</v>
      </c>
      <c r="E120" s="111"/>
      <c r="F120" s="111"/>
      <c r="G120" s="111"/>
      <c r="H120" s="111"/>
      <c r="I120" s="111" t="s">
        <v>55</v>
      </c>
      <c r="J120" s="111" t="s">
        <v>56</v>
      </c>
      <c r="K120" s="116"/>
      <c r="L120" s="124" t="s">
        <v>57</v>
      </c>
      <c r="M120" s="111"/>
      <c r="N120" s="111" t="s">
        <v>61</v>
      </c>
      <c r="O120" s="111"/>
      <c r="P120" s="116"/>
      <c r="Q120" s="116"/>
      <c r="R120" s="111" t="s">
        <v>62</v>
      </c>
      <c r="S120" s="111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30"/>
    </row>
    <row r="121" spans="1:77" ht="22.5" customHeight="1" x14ac:dyDescent="0.25">
      <c r="A121" s="85">
        <v>113</v>
      </c>
      <c r="B121" s="110"/>
      <c r="C121" s="111"/>
      <c r="D121" s="111" t="s">
        <v>55</v>
      </c>
      <c r="E121" s="111"/>
      <c r="F121" s="111"/>
      <c r="G121" s="111"/>
      <c r="H121" s="111"/>
      <c r="I121" s="111" t="s">
        <v>55</v>
      </c>
      <c r="J121" s="111" t="s">
        <v>56</v>
      </c>
      <c r="K121" s="116"/>
      <c r="L121" s="124" t="s">
        <v>57</v>
      </c>
      <c r="M121" s="111"/>
      <c r="N121" s="111" t="s">
        <v>61</v>
      </c>
      <c r="O121" s="111"/>
      <c r="P121" s="116"/>
      <c r="Q121" s="116"/>
      <c r="R121" s="111" t="s">
        <v>62</v>
      </c>
      <c r="S121" s="111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30"/>
    </row>
    <row r="122" spans="1:77" ht="22.5" customHeight="1" x14ac:dyDescent="0.25">
      <c r="A122" s="93">
        <v>114</v>
      </c>
      <c r="B122" s="112"/>
      <c r="C122" s="113"/>
      <c r="D122" s="111" t="s">
        <v>55</v>
      </c>
      <c r="E122" s="111"/>
      <c r="F122" s="111"/>
      <c r="G122" s="111"/>
      <c r="H122" s="113"/>
      <c r="I122" s="111" t="s">
        <v>55</v>
      </c>
      <c r="J122" s="111" t="s">
        <v>56</v>
      </c>
      <c r="K122" s="117"/>
      <c r="L122" s="124" t="s">
        <v>57</v>
      </c>
      <c r="M122" s="111"/>
      <c r="N122" s="113" t="s">
        <v>61</v>
      </c>
      <c r="O122" s="111"/>
      <c r="P122" s="117"/>
      <c r="Q122" s="117"/>
      <c r="R122" s="111" t="s">
        <v>62</v>
      </c>
      <c r="S122" s="113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30"/>
    </row>
    <row r="123" spans="1:77" ht="22.5" customHeight="1" x14ac:dyDescent="0.25">
      <c r="A123" s="85">
        <v>115</v>
      </c>
      <c r="B123" s="110"/>
      <c r="C123" s="111"/>
      <c r="D123" s="111" t="s">
        <v>55</v>
      </c>
      <c r="E123" s="111"/>
      <c r="F123" s="111"/>
      <c r="G123" s="111"/>
      <c r="H123" s="111"/>
      <c r="I123" s="111" t="s">
        <v>55</v>
      </c>
      <c r="J123" s="111" t="s">
        <v>56</v>
      </c>
      <c r="K123" s="116"/>
      <c r="L123" s="124" t="s">
        <v>57</v>
      </c>
      <c r="M123" s="111"/>
      <c r="N123" s="111" t="s">
        <v>61</v>
      </c>
      <c r="O123" s="111"/>
      <c r="P123" s="116"/>
      <c r="Q123" s="116"/>
      <c r="R123" s="111" t="s">
        <v>62</v>
      </c>
      <c r="S123" s="111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30"/>
    </row>
    <row r="124" spans="1:77" ht="22.5" customHeight="1" x14ac:dyDescent="0.25">
      <c r="A124" s="85">
        <v>116</v>
      </c>
      <c r="B124" s="110"/>
      <c r="C124" s="111"/>
      <c r="D124" s="111" t="s">
        <v>55</v>
      </c>
      <c r="E124" s="111"/>
      <c r="F124" s="111"/>
      <c r="G124" s="111"/>
      <c r="H124" s="111"/>
      <c r="I124" s="111" t="s">
        <v>55</v>
      </c>
      <c r="J124" s="111" t="s">
        <v>56</v>
      </c>
      <c r="K124" s="116"/>
      <c r="L124" s="124" t="s">
        <v>57</v>
      </c>
      <c r="M124" s="111"/>
      <c r="N124" s="111" t="s">
        <v>61</v>
      </c>
      <c r="O124" s="111"/>
      <c r="P124" s="116"/>
      <c r="Q124" s="116"/>
      <c r="R124" s="111" t="s">
        <v>62</v>
      </c>
      <c r="S124" s="111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30"/>
    </row>
    <row r="125" spans="1:77" ht="22.5" customHeight="1" x14ac:dyDescent="0.25">
      <c r="A125" s="85">
        <v>117</v>
      </c>
      <c r="B125" s="110"/>
      <c r="C125" s="111"/>
      <c r="D125" s="111" t="s">
        <v>55</v>
      </c>
      <c r="E125" s="111"/>
      <c r="F125" s="111"/>
      <c r="G125" s="111"/>
      <c r="H125" s="111"/>
      <c r="I125" s="111" t="s">
        <v>55</v>
      </c>
      <c r="J125" s="111" t="s">
        <v>56</v>
      </c>
      <c r="K125" s="116"/>
      <c r="L125" s="124" t="s">
        <v>57</v>
      </c>
      <c r="M125" s="111"/>
      <c r="N125" s="111" t="s">
        <v>61</v>
      </c>
      <c r="O125" s="111"/>
      <c r="P125" s="116"/>
      <c r="Q125" s="116"/>
      <c r="R125" s="111" t="s">
        <v>62</v>
      </c>
      <c r="S125" s="111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30"/>
    </row>
    <row r="126" spans="1:77" ht="22.5" customHeight="1" x14ac:dyDescent="0.25">
      <c r="A126" s="85">
        <v>118</v>
      </c>
      <c r="B126" s="110"/>
      <c r="C126" s="111"/>
      <c r="D126" s="111" t="s">
        <v>55</v>
      </c>
      <c r="E126" s="111"/>
      <c r="F126" s="111"/>
      <c r="G126" s="111"/>
      <c r="H126" s="111"/>
      <c r="I126" s="111" t="s">
        <v>55</v>
      </c>
      <c r="J126" s="111" t="s">
        <v>56</v>
      </c>
      <c r="K126" s="116"/>
      <c r="L126" s="124" t="s">
        <v>57</v>
      </c>
      <c r="M126" s="111"/>
      <c r="N126" s="111" t="s">
        <v>61</v>
      </c>
      <c r="O126" s="111"/>
      <c r="P126" s="116"/>
      <c r="Q126" s="116"/>
      <c r="R126" s="111" t="s">
        <v>62</v>
      </c>
      <c r="S126" s="111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30"/>
    </row>
    <row r="127" spans="1:77" ht="22.5" customHeight="1" x14ac:dyDescent="0.25">
      <c r="A127" s="93">
        <v>119</v>
      </c>
      <c r="B127" s="112"/>
      <c r="C127" s="113"/>
      <c r="D127" s="113" t="s">
        <v>55</v>
      </c>
      <c r="E127" s="111"/>
      <c r="F127" s="111"/>
      <c r="G127" s="111"/>
      <c r="H127" s="113"/>
      <c r="I127" s="113" t="s">
        <v>55</v>
      </c>
      <c r="J127" s="113" t="s">
        <v>56</v>
      </c>
      <c r="K127" s="117"/>
      <c r="L127" s="124" t="s">
        <v>57</v>
      </c>
      <c r="M127" s="111"/>
      <c r="N127" s="113" t="s">
        <v>61</v>
      </c>
      <c r="O127" s="111"/>
      <c r="P127" s="117"/>
      <c r="Q127" s="117"/>
      <c r="R127" s="113" t="s">
        <v>62</v>
      </c>
      <c r="S127" s="113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30"/>
    </row>
    <row r="128" spans="1:77" ht="22.5" customHeight="1" x14ac:dyDescent="0.25">
      <c r="A128" s="93">
        <v>120</v>
      </c>
      <c r="B128" s="112"/>
      <c r="C128" s="113"/>
      <c r="D128" s="111" t="s">
        <v>55</v>
      </c>
      <c r="E128" s="111"/>
      <c r="F128" s="111"/>
      <c r="G128" s="111"/>
      <c r="H128" s="113"/>
      <c r="I128" s="111" t="s">
        <v>55</v>
      </c>
      <c r="J128" s="111" t="s">
        <v>56</v>
      </c>
      <c r="K128" s="117"/>
      <c r="L128" s="124" t="s">
        <v>57</v>
      </c>
      <c r="M128" s="111"/>
      <c r="N128" s="113" t="s">
        <v>61</v>
      </c>
      <c r="O128" s="111"/>
      <c r="P128" s="117"/>
      <c r="Q128" s="117"/>
      <c r="R128" s="111" t="s">
        <v>62</v>
      </c>
      <c r="S128" s="113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30"/>
    </row>
    <row r="129" spans="1:77" ht="22.5" customHeight="1" x14ac:dyDescent="0.25">
      <c r="A129" s="93">
        <v>121</v>
      </c>
      <c r="B129" s="112"/>
      <c r="C129" s="113"/>
      <c r="D129" s="111" t="s">
        <v>55</v>
      </c>
      <c r="E129" s="111"/>
      <c r="F129" s="111"/>
      <c r="G129" s="111"/>
      <c r="H129" s="113"/>
      <c r="I129" s="111" t="s">
        <v>55</v>
      </c>
      <c r="J129" s="111" t="s">
        <v>56</v>
      </c>
      <c r="K129" s="117"/>
      <c r="L129" s="124" t="s">
        <v>57</v>
      </c>
      <c r="M129" s="111"/>
      <c r="N129" s="113" t="s">
        <v>61</v>
      </c>
      <c r="O129" s="111"/>
      <c r="P129" s="117"/>
      <c r="Q129" s="117"/>
      <c r="R129" s="111" t="s">
        <v>62</v>
      </c>
      <c r="S129" s="113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30"/>
    </row>
    <row r="130" spans="1:77" ht="22.5" customHeight="1" x14ac:dyDescent="0.25">
      <c r="A130" s="93">
        <v>122</v>
      </c>
      <c r="B130" s="112"/>
      <c r="C130" s="113"/>
      <c r="D130" s="111" t="s">
        <v>55</v>
      </c>
      <c r="E130" s="111"/>
      <c r="F130" s="111"/>
      <c r="G130" s="111"/>
      <c r="H130" s="113"/>
      <c r="I130" s="111" t="s">
        <v>55</v>
      </c>
      <c r="J130" s="111" t="s">
        <v>56</v>
      </c>
      <c r="K130" s="117"/>
      <c r="L130" s="124" t="s">
        <v>57</v>
      </c>
      <c r="M130" s="111"/>
      <c r="N130" s="113" t="s">
        <v>61</v>
      </c>
      <c r="O130" s="111"/>
      <c r="P130" s="117"/>
      <c r="Q130" s="117"/>
      <c r="R130" s="111" t="s">
        <v>62</v>
      </c>
      <c r="S130" s="113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30"/>
    </row>
    <row r="131" spans="1:77" ht="22.5" customHeight="1" x14ac:dyDescent="0.25">
      <c r="A131" s="93">
        <v>123</v>
      </c>
      <c r="B131" s="112"/>
      <c r="C131" s="113"/>
      <c r="D131" s="111" t="s">
        <v>55</v>
      </c>
      <c r="E131" s="111"/>
      <c r="F131" s="111"/>
      <c r="G131" s="111"/>
      <c r="H131" s="113"/>
      <c r="I131" s="111" t="s">
        <v>55</v>
      </c>
      <c r="J131" s="111" t="s">
        <v>56</v>
      </c>
      <c r="K131" s="117"/>
      <c r="L131" s="124" t="s">
        <v>57</v>
      </c>
      <c r="M131" s="111"/>
      <c r="N131" s="113" t="s">
        <v>61</v>
      </c>
      <c r="O131" s="111"/>
      <c r="P131" s="117"/>
      <c r="Q131" s="117"/>
      <c r="R131" s="111" t="s">
        <v>62</v>
      </c>
      <c r="S131" s="113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30"/>
    </row>
    <row r="132" spans="1:77" ht="22.5" customHeight="1" x14ac:dyDescent="0.25">
      <c r="A132" s="93">
        <v>124</v>
      </c>
      <c r="B132" s="112"/>
      <c r="C132" s="113"/>
      <c r="D132" s="111" t="s">
        <v>55</v>
      </c>
      <c r="E132" s="111"/>
      <c r="F132" s="111"/>
      <c r="G132" s="111"/>
      <c r="H132" s="113"/>
      <c r="I132" s="111" t="s">
        <v>55</v>
      </c>
      <c r="J132" s="111" t="s">
        <v>56</v>
      </c>
      <c r="K132" s="117"/>
      <c r="L132" s="124" t="s">
        <v>57</v>
      </c>
      <c r="M132" s="111"/>
      <c r="N132" s="113" t="s">
        <v>61</v>
      </c>
      <c r="O132" s="111"/>
      <c r="P132" s="117"/>
      <c r="Q132" s="117"/>
      <c r="R132" s="111" t="s">
        <v>62</v>
      </c>
      <c r="S132" s="113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30"/>
    </row>
    <row r="133" spans="1:77" ht="22.5" customHeight="1" x14ac:dyDescent="0.25">
      <c r="A133" s="93">
        <v>125</v>
      </c>
      <c r="B133" s="112"/>
      <c r="C133" s="113"/>
      <c r="D133" s="111" t="s">
        <v>55</v>
      </c>
      <c r="E133" s="111"/>
      <c r="F133" s="111"/>
      <c r="G133" s="111"/>
      <c r="H133" s="113"/>
      <c r="I133" s="111" t="s">
        <v>55</v>
      </c>
      <c r="J133" s="111" t="s">
        <v>56</v>
      </c>
      <c r="K133" s="117"/>
      <c r="L133" s="124" t="s">
        <v>57</v>
      </c>
      <c r="M133" s="111"/>
      <c r="N133" s="113" t="s">
        <v>61</v>
      </c>
      <c r="O133" s="111"/>
      <c r="P133" s="117"/>
      <c r="Q133" s="117"/>
      <c r="R133" s="111" t="s">
        <v>62</v>
      </c>
      <c r="S133" s="113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30"/>
    </row>
    <row r="134" spans="1:77" ht="22.5" customHeight="1" x14ac:dyDescent="0.25">
      <c r="A134" s="93">
        <v>126</v>
      </c>
      <c r="B134" s="112"/>
      <c r="C134" s="113"/>
      <c r="D134" s="113" t="s">
        <v>55</v>
      </c>
      <c r="E134" s="111"/>
      <c r="F134" s="111"/>
      <c r="G134" s="111"/>
      <c r="H134" s="113"/>
      <c r="I134" s="113" t="s">
        <v>55</v>
      </c>
      <c r="J134" s="113" t="s">
        <v>56</v>
      </c>
      <c r="K134" s="117"/>
      <c r="L134" s="124" t="s">
        <v>57</v>
      </c>
      <c r="M134" s="111"/>
      <c r="N134" s="113" t="s">
        <v>61</v>
      </c>
      <c r="O134" s="111"/>
      <c r="P134" s="117"/>
      <c r="Q134" s="117"/>
      <c r="R134" s="113" t="s">
        <v>62</v>
      </c>
      <c r="S134" s="113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30"/>
    </row>
    <row r="135" spans="1:77" ht="22.5" customHeight="1" x14ac:dyDescent="0.25">
      <c r="A135" s="93">
        <v>127</v>
      </c>
      <c r="B135" s="112"/>
      <c r="C135" s="113"/>
      <c r="D135" s="111" t="s">
        <v>55</v>
      </c>
      <c r="E135" s="111"/>
      <c r="F135" s="111"/>
      <c r="G135" s="111"/>
      <c r="H135" s="113"/>
      <c r="I135" s="111" t="s">
        <v>55</v>
      </c>
      <c r="J135" s="111" t="s">
        <v>56</v>
      </c>
      <c r="K135" s="117"/>
      <c r="L135" s="124" t="s">
        <v>57</v>
      </c>
      <c r="M135" s="111"/>
      <c r="N135" s="113" t="s">
        <v>61</v>
      </c>
      <c r="O135" s="111"/>
      <c r="P135" s="117"/>
      <c r="Q135" s="117"/>
      <c r="R135" s="111" t="s">
        <v>62</v>
      </c>
      <c r="S135" s="113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30"/>
    </row>
    <row r="136" spans="1:77" ht="22.5" customHeight="1" x14ac:dyDescent="0.25">
      <c r="A136" s="93">
        <v>128</v>
      </c>
      <c r="B136" s="112"/>
      <c r="C136" s="113"/>
      <c r="D136" s="111" t="s">
        <v>55</v>
      </c>
      <c r="E136" s="111"/>
      <c r="F136" s="111"/>
      <c r="G136" s="111"/>
      <c r="H136" s="113"/>
      <c r="I136" s="111" t="s">
        <v>55</v>
      </c>
      <c r="J136" s="111" t="s">
        <v>56</v>
      </c>
      <c r="K136" s="117"/>
      <c r="L136" s="124" t="s">
        <v>57</v>
      </c>
      <c r="M136" s="111"/>
      <c r="N136" s="113" t="s">
        <v>61</v>
      </c>
      <c r="O136" s="111"/>
      <c r="P136" s="117"/>
      <c r="Q136" s="117"/>
      <c r="R136" s="111" t="s">
        <v>62</v>
      </c>
      <c r="S136" s="113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30"/>
    </row>
    <row r="137" spans="1:77" ht="22.5" customHeight="1" x14ac:dyDescent="0.25">
      <c r="A137" s="93">
        <v>129</v>
      </c>
      <c r="B137" s="112"/>
      <c r="C137" s="113"/>
      <c r="D137" s="111" t="s">
        <v>55</v>
      </c>
      <c r="E137" s="111"/>
      <c r="F137" s="111"/>
      <c r="G137" s="111"/>
      <c r="H137" s="113"/>
      <c r="I137" s="111" t="s">
        <v>55</v>
      </c>
      <c r="J137" s="111" t="s">
        <v>56</v>
      </c>
      <c r="K137" s="117"/>
      <c r="L137" s="124" t="s">
        <v>57</v>
      </c>
      <c r="M137" s="111"/>
      <c r="N137" s="113" t="s">
        <v>61</v>
      </c>
      <c r="O137" s="111"/>
      <c r="P137" s="117"/>
      <c r="Q137" s="117"/>
      <c r="R137" s="111" t="s">
        <v>62</v>
      </c>
      <c r="S137" s="113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30"/>
    </row>
    <row r="138" spans="1:77" ht="22.5" customHeight="1" x14ac:dyDescent="0.25">
      <c r="A138" s="93">
        <v>130</v>
      </c>
      <c r="B138" s="112"/>
      <c r="C138" s="113"/>
      <c r="D138" s="111" t="s">
        <v>55</v>
      </c>
      <c r="E138" s="111"/>
      <c r="F138" s="111"/>
      <c r="G138" s="111"/>
      <c r="H138" s="113"/>
      <c r="I138" s="111" t="s">
        <v>55</v>
      </c>
      <c r="J138" s="111" t="s">
        <v>56</v>
      </c>
      <c r="K138" s="117"/>
      <c r="L138" s="124" t="s">
        <v>57</v>
      </c>
      <c r="M138" s="111"/>
      <c r="N138" s="113" t="s">
        <v>61</v>
      </c>
      <c r="O138" s="111"/>
      <c r="P138" s="117"/>
      <c r="Q138" s="117"/>
      <c r="R138" s="111" t="s">
        <v>62</v>
      </c>
      <c r="S138" s="113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30"/>
    </row>
    <row r="139" spans="1:77" ht="22.5" customHeight="1" x14ac:dyDescent="0.25">
      <c r="A139" s="93">
        <v>131</v>
      </c>
      <c r="B139" s="112"/>
      <c r="C139" s="113"/>
      <c r="D139" s="111" t="s">
        <v>55</v>
      </c>
      <c r="E139" s="111"/>
      <c r="F139" s="111"/>
      <c r="G139" s="111"/>
      <c r="H139" s="113"/>
      <c r="I139" s="111" t="s">
        <v>55</v>
      </c>
      <c r="J139" s="111" t="s">
        <v>56</v>
      </c>
      <c r="K139" s="117"/>
      <c r="L139" s="124" t="s">
        <v>57</v>
      </c>
      <c r="M139" s="111"/>
      <c r="N139" s="113" t="s">
        <v>61</v>
      </c>
      <c r="O139" s="111"/>
      <c r="P139" s="117"/>
      <c r="Q139" s="117"/>
      <c r="R139" s="111" t="s">
        <v>62</v>
      </c>
      <c r="S139" s="113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30"/>
    </row>
    <row r="140" spans="1:77" ht="22.5" customHeight="1" x14ac:dyDescent="0.25">
      <c r="A140" s="93">
        <v>132</v>
      </c>
      <c r="B140" s="112"/>
      <c r="C140" s="113"/>
      <c r="D140" s="111" t="s">
        <v>55</v>
      </c>
      <c r="E140" s="111"/>
      <c r="F140" s="111"/>
      <c r="G140" s="111"/>
      <c r="H140" s="113"/>
      <c r="I140" s="111" t="s">
        <v>55</v>
      </c>
      <c r="J140" s="111" t="s">
        <v>56</v>
      </c>
      <c r="K140" s="117"/>
      <c r="L140" s="124" t="s">
        <v>57</v>
      </c>
      <c r="M140" s="111"/>
      <c r="N140" s="113" t="s">
        <v>61</v>
      </c>
      <c r="O140" s="111"/>
      <c r="P140" s="117"/>
      <c r="Q140" s="117"/>
      <c r="R140" s="111" t="s">
        <v>62</v>
      </c>
      <c r="S140" s="113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30"/>
    </row>
    <row r="141" spans="1:77" ht="22.5" customHeight="1" x14ac:dyDescent="0.25">
      <c r="A141" s="93">
        <v>133</v>
      </c>
      <c r="B141" s="112"/>
      <c r="C141" s="113"/>
      <c r="D141" s="111" t="s">
        <v>55</v>
      </c>
      <c r="E141" s="111"/>
      <c r="F141" s="111"/>
      <c r="G141" s="111"/>
      <c r="H141" s="113"/>
      <c r="I141" s="111" t="s">
        <v>55</v>
      </c>
      <c r="J141" s="111" t="s">
        <v>56</v>
      </c>
      <c r="K141" s="117"/>
      <c r="L141" s="124" t="s">
        <v>57</v>
      </c>
      <c r="M141" s="111"/>
      <c r="N141" s="113" t="s">
        <v>61</v>
      </c>
      <c r="O141" s="111"/>
      <c r="P141" s="117"/>
      <c r="Q141" s="117"/>
      <c r="R141" s="111" t="s">
        <v>62</v>
      </c>
      <c r="S141" s="113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30"/>
    </row>
    <row r="142" spans="1:77" ht="22.5" customHeight="1" x14ac:dyDescent="0.25">
      <c r="A142" s="93">
        <v>134</v>
      </c>
      <c r="B142" s="112"/>
      <c r="C142" s="113"/>
      <c r="D142" s="111" t="s">
        <v>55</v>
      </c>
      <c r="E142" s="111"/>
      <c r="F142" s="111"/>
      <c r="G142" s="111"/>
      <c r="H142" s="113"/>
      <c r="I142" s="111" t="s">
        <v>55</v>
      </c>
      <c r="J142" s="111" t="s">
        <v>56</v>
      </c>
      <c r="K142" s="117"/>
      <c r="L142" s="124" t="s">
        <v>57</v>
      </c>
      <c r="M142" s="111"/>
      <c r="N142" s="113" t="s">
        <v>61</v>
      </c>
      <c r="O142" s="111"/>
      <c r="P142" s="117"/>
      <c r="Q142" s="117"/>
      <c r="R142" s="111" t="s">
        <v>62</v>
      </c>
      <c r="S142" s="113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30"/>
    </row>
    <row r="143" spans="1:77" ht="22.5" customHeight="1" x14ac:dyDescent="0.25">
      <c r="A143" s="93">
        <v>135</v>
      </c>
      <c r="B143" s="112"/>
      <c r="C143" s="113"/>
      <c r="D143" s="111" t="s">
        <v>55</v>
      </c>
      <c r="E143" s="111"/>
      <c r="F143" s="111"/>
      <c r="G143" s="111"/>
      <c r="H143" s="113"/>
      <c r="I143" s="111" t="s">
        <v>55</v>
      </c>
      <c r="J143" s="111" t="s">
        <v>56</v>
      </c>
      <c r="K143" s="117"/>
      <c r="L143" s="124" t="s">
        <v>57</v>
      </c>
      <c r="M143" s="111"/>
      <c r="N143" s="113" t="s">
        <v>61</v>
      </c>
      <c r="O143" s="111"/>
      <c r="P143" s="117"/>
      <c r="Q143" s="117"/>
      <c r="R143" s="111" t="s">
        <v>62</v>
      </c>
      <c r="S143" s="113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30"/>
    </row>
    <row r="144" spans="1:77" ht="22.5" customHeight="1" x14ac:dyDescent="0.25">
      <c r="A144" s="93">
        <v>136</v>
      </c>
      <c r="B144" s="112"/>
      <c r="C144" s="113"/>
      <c r="D144" s="113" t="s">
        <v>55</v>
      </c>
      <c r="E144" s="111"/>
      <c r="F144" s="111"/>
      <c r="G144" s="111"/>
      <c r="H144" s="113"/>
      <c r="I144" s="113" t="s">
        <v>55</v>
      </c>
      <c r="J144" s="113" t="s">
        <v>56</v>
      </c>
      <c r="K144" s="117"/>
      <c r="L144" s="124" t="s">
        <v>57</v>
      </c>
      <c r="M144" s="111"/>
      <c r="N144" s="113" t="s">
        <v>61</v>
      </c>
      <c r="O144" s="111"/>
      <c r="P144" s="117"/>
      <c r="Q144" s="117"/>
      <c r="R144" s="113" t="s">
        <v>62</v>
      </c>
      <c r="S144" s="113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30"/>
    </row>
    <row r="145" spans="1:77" ht="22.5" customHeight="1" x14ac:dyDescent="0.25">
      <c r="A145" s="93">
        <v>137</v>
      </c>
      <c r="B145" s="112"/>
      <c r="C145" s="113"/>
      <c r="D145" s="111" t="s">
        <v>55</v>
      </c>
      <c r="E145" s="111"/>
      <c r="F145" s="111"/>
      <c r="G145" s="111"/>
      <c r="H145" s="113"/>
      <c r="I145" s="111" t="s">
        <v>55</v>
      </c>
      <c r="J145" s="111" t="s">
        <v>56</v>
      </c>
      <c r="K145" s="117"/>
      <c r="L145" s="124" t="s">
        <v>57</v>
      </c>
      <c r="M145" s="111"/>
      <c r="N145" s="113" t="s">
        <v>61</v>
      </c>
      <c r="O145" s="111"/>
      <c r="P145" s="117"/>
      <c r="Q145" s="117"/>
      <c r="R145" s="111" t="s">
        <v>62</v>
      </c>
      <c r="S145" s="113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30"/>
    </row>
    <row r="146" spans="1:77" ht="22.5" customHeight="1" x14ac:dyDescent="0.25">
      <c r="A146" s="93">
        <v>138</v>
      </c>
      <c r="B146" s="112"/>
      <c r="C146" s="113"/>
      <c r="D146" s="111" t="s">
        <v>55</v>
      </c>
      <c r="E146" s="111"/>
      <c r="F146" s="111"/>
      <c r="G146" s="111"/>
      <c r="H146" s="113"/>
      <c r="I146" s="111" t="s">
        <v>55</v>
      </c>
      <c r="J146" s="111" t="s">
        <v>56</v>
      </c>
      <c r="K146" s="117"/>
      <c r="L146" s="124" t="s">
        <v>57</v>
      </c>
      <c r="M146" s="111"/>
      <c r="N146" s="113" t="s">
        <v>61</v>
      </c>
      <c r="O146" s="111"/>
      <c r="P146" s="117"/>
      <c r="Q146" s="117"/>
      <c r="R146" s="111" t="s">
        <v>62</v>
      </c>
      <c r="S146" s="113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30"/>
    </row>
    <row r="147" spans="1:77" ht="22.5" customHeight="1" x14ac:dyDescent="0.25">
      <c r="A147" s="93">
        <v>139</v>
      </c>
      <c r="B147" s="112"/>
      <c r="C147" s="113"/>
      <c r="D147" s="111" t="s">
        <v>55</v>
      </c>
      <c r="E147" s="111"/>
      <c r="F147" s="111"/>
      <c r="G147" s="111"/>
      <c r="H147" s="113"/>
      <c r="I147" s="111" t="s">
        <v>55</v>
      </c>
      <c r="J147" s="111" t="s">
        <v>56</v>
      </c>
      <c r="K147" s="117"/>
      <c r="L147" s="124" t="s">
        <v>57</v>
      </c>
      <c r="M147" s="111"/>
      <c r="N147" s="113" t="s">
        <v>61</v>
      </c>
      <c r="O147" s="111"/>
      <c r="P147" s="117"/>
      <c r="Q147" s="117"/>
      <c r="R147" s="111" t="s">
        <v>62</v>
      </c>
      <c r="S147" s="113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30"/>
    </row>
    <row r="148" spans="1:77" ht="22.5" customHeight="1" x14ac:dyDescent="0.25">
      <c r="A148" s="93">
        <v>140</v>
      </c>
      <c r="B148" s="112"/>
      <c r="C148" s="113"/>
      <c r="D148" s="111" t="s">
        <v>55</v>
      </c>
      <c r="E148" s="111"/>
      <c r="F148" s="111"/>
      <c r="G148" s="111"/>
      <c r="H148" s="113"/>
      <c r="I148" s="111" t="s">
        <v>55</v>
      </c>
      <c r="J148" s="111" t="s">
        <v>56</v>
      </c>
      <c r="K148" s="117"/>
      <c r="L148" s="124" t="s">
        <v>57</v>
      </c>
      <c r="M148" s="111"/>
      <c r="N148" s="113" t="s">
        <v>61</v>
      </c>
      <c r="O148" s="111"/>
      <c r="P148" s="117"/>
      <c r="Q148" s="117"/>
      <c r="R148" s="111" t="s">
        <v>62</v>
      </c>
      <c r="S148" s="113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30"/>
    </row>
    <row r="149" spans="1:77" ht="22.5" customHeight="1" x14ac:dyDescent="0.25">
      <c r="A149" s="93">
        <v>141</v>
      </c>
      <c r="B149" s="112"/>
      <c r="C149" s="113"/>
      <c r="D149" s="111" t="s">
        <v>55</v>
      </c>
      <c r="E149" s="111"/>
      <c r="F149" s="111"/>
      <c r="G149" s="111"/>
      <c r="H149" s="113"/>
      <c r="I149" s="111" t="s">
        <v>55</v>
      </c>
      <c r="J149" s="111" t="s">
        <v>56</v>
      </c>
      <c r="K149" s="117"/>
      <c r="L149" s="124" t="s">
        <v>57</v>
      </c>
      <c r="M149" s="111"/>
      <c r="N149" s="113" t="s">
        <v>61</v>
      </c>
      <c r="O149" s="111"/>
      <c r="P149" s="117"/>
      <c r="Q149" s="117"/>
      <c r="R149" s="111" t="s">
        <v>62</v>
      </c>
      <c r="S149" s="113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30"/>
    </row>
    <row r="150" spans="1:77" ht="22.5" customHeight="1" x14ac:dyDescent="0.25">
      <c r="A150" s="93">
        <v>142</v>
      </c>
      <c r="B150" s="112"/>
      <c r="C150" s="113"/>
      <c r="D150" s="111" t="s">
        <v>55</v>
      </c>
      <c r="E150" s="111"/>
      <c r="F150" s="111"/>
      <c r="G150" s="111"/>
      <c r="H150" s="113"/>
      <c r="I150" s="111" t="s">
        <v>55</v>
      </c>
      <c r="J150" s="111" t="s">
        <v>56</v>
      </c>
      <c r="K150" s="117"/>
      <c r="L150" s="124" t="s">
        <v>57</v>
      </c>
      <c r="M150" s="111"/>
      <c r="N150" s="113" t="s">
        <v>61</v>
      </c>
      <c r="O150" s="111"/>
      <c r="P150" s="117"/>
      <c r="Q150" s="117"/>
      <c r="R150" s="111" t="s">
        <v>62</v>
      </c>
      <c r="S150" s="113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30"/>
    </row>
    <row r="151" spans="1:77" ht="22.5" customHeight="1" x14ac:dyDescent="0.25">
      <c r="A151" s="93">
        <v>143</v>
      </c>
      <c r="B151" s="112"/>
      <c r="C151" s="113"/>
      <c r="D151" s="111" t="s">
        <v>55</v>
      </c>
      <c r="E151" s="111"/>
      <c r="F151" s="111"/>
      <c r="G151" s="111"/>
      <c r="H151" s="113"/>
      <c r="I151" s="111" t="s">
        <v>55</v>
      </c>
      <c r="J151" s="111" t="s">
        <v>56</v>
      </c>
      <c r="K151" s="117"/>
      <c r="L151" s="124" t="s">
        <v>57</v>
      </c>
      <c r="M151" s="111"/>
      <c r="N151" s="113" t="s">
        <v>61</v>
      </c>
      <c r="O151" s="111"/>
      <c r="P151" s="117"/>
      <c r="Q151" s="117"/>
      <c r="R151" s="111" t="s">
        <v>62</v>
      </c>
      <c r="S151" s="113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30"/>
    </row>
    <row r="152" spans="1:77" ht="22.5" customHeight="1" x14ac:dyDescent="0.25">
      <c r="A152" s="93">
        <v>144</v>
      </c>
      <c r="B152" s="112"/>
      <c r="C152" s="113"/>
      <c r="D152" s="113" t="s">
        <v>55</v>
      </c>
      <c r="E152" s="111"/>
      <c r="F152" s="111"/>
      <c r="G152" s="111"/>
      <c r="H152" s="113"/>
      <c r="I152" s="113" t="s">
        <v>55</v>
      </c>
      <c r="J152" s="113" t="s">
        <v>56</v>
      </c>
      <c r="K152" s="117"/>
      <c r="L152" s="124" t="s">
        <v>57</v>
      </c>
      <c r="M152" s="111"/>
      <c r="N152" s="113" t="s">
        <v>61</v>
      </c>
      <c r="O152" s="111"/>
      <c r="P152" s="117"/>
      <c r="Q152" s="117"/>
      <c r="R152" s="113" t="s">
        <v>62</v>
      </c>
      <c r="S152" s="113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30"/>
    </row>
    <row r="153" spans="1:77" ht="22.5" customHeight="1" x14ac:dyDescent="0.25">
      <c r="A153" s="93">
        <v>145</v>
      </c>
      <c r="B153" s="112"/>
      <c r="C153" s="113"/>
      <c r="D153" s="113" t="s">
        <v>55</v>
      </c>
      <c r="E153" s="111"/>
      <c r="F153" s="111"/>
      <c r="G153" s="111"/>
      <c r="H153" s="113"/>
      <c r="I153" s="113" t="s">
        <v>55</v>
      </c>
      <c r="J153" s="113" t="s">
        <v>56</v>
      </c>
      <c r="K153" s="117"/>
      <c r="L153" s="124" t="s">
        <v>57</v>
      </c>
      <c r="M153" s="111"/>
      <c r="N153" s="113" t="s">
        <v>61</v>
      </c>
      <c r="O153" s="111"/>
      <c r="P153" s="117"/>
      <c r="Q153" s="117"/>
      <c r="R153" s="113" t="s">
        <v>62</v>
      </c>
      <c r="S153" s="113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30"/>
    </row>
    <row r="154" spans="1:77" ht="22.5" customHeight="1" x14ac:dyDescent="0.25">
      <c r="A154" s="93">
        <v>146</v>
      </c>
      <c r="B154" s="112"/>
      <c r="C154" s="113"/>
      <c r="D154" s="113" t="s">
        <v>55</v>
      </c>
      <c r="E154" s="111"/>
      <c r="F154" s="111"/>
      <c r="G154" s="111"/>
      <c r="H154" s="113"/>
      <c r="I154" s="113" t="s">
        <v>55</v>
      </c>
      <c r="J154" s="113" t="s">
        <v>56</v>
      </c>
      <c r="K154" s="117"/>
      <c r="L154" s="124" t="s">
        <v>57</v>
      </c>
      <c r="M154" s="111"/>
      <c r="N154" s="113" t="s">
        <v>61</v>
      </c>
      <c r="O154" s="111"/>
      <c r="P154" s="117"/>
      <c r="Q154" s="117"/>
      <c r="R154" s="113" t="s">
        <v>62</v>
      </c>
      <c r="S154" s="113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30"/>
    </row>
    <row r="155" spans="1:77" ht="22.5" customHeight="1" x14ac:dyDescent="0.25">
      <c r="A155" s="93">
        <v>147</v>
      </c>
      <c r="B155" s="112"/>
      <c r="C155" s="113"/>
      <c r="D155" s="113" t="s">
        <v>55</v>
      </c>
      <c r="E155" s="111"/>
      <c r="F155" s="111"/>
      <c r="G155" s="111"/>
      <c r="H155" s="113"/>
      <c r="I155" s="113" t="s">
        <v>55</v>
      </c>
      <c r="J155" s="113" t="s">
        <v>56</v>
      </c>
      <c r="K155" s="117"/>
      <c r="L155" s="124" t="s">
        <v>57</v>
      </c>
      <c r="M155" s="111"/>
      <c r="N155" s="113" t="s">
        <v>61</v>
      </c>
      <c r="O155" s="111"/>
      <c r="P155" s="117"/>
      <c r="Q155" s="117"/>
      <c r="R155" s="113" t="s">
        <v>62</v>
      </c>
      <c r="S155" s="113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30"/>
    </row>
    <row r="156" spans="1:77" ht="22.5" customHeight="1" x14ac:dyDescent="0.25">
      <c r="A156" s="93">
        <v>148</v>
      </c>
      <c r="B156" s="112"/>
      <c r="C156" s="113"/>
      <c r="D156" s="113" t="s">
        <v>55</v>
      </c>
      <c r="E156" s="111"/>
      <c r="F156" s="111"/>
      <c r="G156" s="111"/>
      <c r="H156" s="113"/>
      <c r="I156" s="113" t="s">
        <v>55</v>
      </c>
      <c r="J156" s="113" t="s">
        <v>56</v>
      </c>
      <c r="K156" s="117"/>
      <c r="L156" s="124" t="s">
        <v>57</v>
      </c>
      <c r="M156" s="111"/>
      <c r="N156" s="113" t="s">
        <v>61</v>
      </c>
      <c r="O156" s="111"/>
      <c r="P156" s="117"/>
      <c r="Q156" s="117"/>
      <c r="R156" s="113" t="s">
        <v>62</v>
      </c>
      <c r="S156" s="113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30"/>
    </row>
    <row r="157" spans="1:77" ht="22.5" customHeight="1" x14ac:dyDescent="0.25">
      <c r="A157" s="93">
        <v>149</v>
      </c>
      <c r="B157" s="112"/>
      <c r="C157" s="113"/>
      <c r="D157" s="113" t="s">
        <v>55</v>
      </c>
      <c r="E157" s="111"/>
      <c r="F157" s="111"/>
      <c r="G157" s="111"/>
      <c r="H157" s="113"/>
      <c r="I157" s="113" t="s">
        <v>55</v>
      </c>
      <c r="J157" s="113" t="s">
        <v>56</v>
      </c>
      <c r="K157" s="117"/>
      <c r="L157" s="124" t="s">
        <v>57</v>
      </c>
      <c r="M157" s="111"/>
      <c r="N157" s="113" t="s">
        <v>61</v>
      </c>
      <c r="O157" s="111"/>
      <c r="P157" s="117"/>
      <c r="Q157" s="117"/>
      <c r="R157" s="113" t="s">
        <v>62</v>
      </c>
      <c r="S157" s="113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30"/>
    </row>
    <row r="158" spans="1:77" ht="22.5" customHeight="1" x14ac:dyDescent="0.25">
      <c r="A158" s="93">
        <v>150</v>
      </c>
      <c r="B158" s="112"/>
      <c r="C158" s="113"/>
      <c r="D158" s="113" t="s">
        <v>55</v>
      </c>
      <c r="E158" s="111"/>
      <c r="F158" s="111"/>
      <c r="G158" s="111"/>
      <c r="H158" s="113"/>
      <c r="I158" s="113" t="s">
        <v>55</v>
      </c>
      <c r="J158" s="113" t="s">
        <v>56</v>
      </c>
      <c r="K158" s="117"/>
      <c r="L158" s="124" t="s">
        <v>57</v>
      </c>
      <c r="M158" s="111"/>
      <c r="N158" s="113" t="s">
        <v>61</v>
      </c>
      <c r="O158" s="111"/>
      <c r="P158" s="117"/>
      <c r="Q158" s="117"/>
      <c r="R158" s="113" t="s">
        <v>62</v>
      </c>
      <c r="S158" s="113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30"/>
    </row>
    <row r="159" spans="1:77" ht="22.5" customHeight="1" x14ac:dyDescent="0.25">
      <c r="A159" s="93">
        <v>151</v>
      </c>
      <c r="B159" s="112"/>
      <c r="C159" s="113"/>
      <c r="D159" s="113" t="s">
        <v>55</v>
      </c>
      <c r="E159" s="111"/>
      <c r="F159" s="111"/>
      <c r="G159" s="111"/>
      <c r="H159" s="113"/>
      <c r="I159" s="113" t="s">
        <v>55</v>
      </c>
      <c r="J159" s="113" t="s">
        <v>56</v>
      </c>
      <c r="K159" s="117"/>
      <c r="L159" s="124" t="s">
        <v>57</v>
      </c>
      <c r="M159" s="111"/>
      <c r="N159" s="113" t="s">
        <v>61</v>
      </c>
      <c r="O159" s="111"/>
      <c r="P159" s="117"/>
      <c r="Q159" s="117"/>
      <c r="R159" s="113" t="s">
        <v>62</v>
      </c>
      <c r="S159" s="113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30"/>
    </row>
    <row r="160" spans="1:77" ht="22.5" customHeight="1" x14ac:dyDescent="0.25">
      <c r="A160" s="93">
        <v>152</v>
      </c>
      <c r="B160" s="112"/>
      <c r="C160" s="113"/>
      <c r="D160" s="113" t="s">
        <v>55</v>
      </c>
      <c r="E160" s="111"/>
      <c r="F160" s="111"/>
      <c r="G160" s="111"/>
      <c r="H160" s="113"/>
      <c r="I160" s="113" t="s">
        <v>55</v>
      </c>
      <c r="J160" s="113" t="s">
        <v>56</v>
      </c>
      <c r="K160" s="117"/>
      <c r="L160" s="124" t="s">
        <v>57</v>
      </c>
      <c r="M160" s="111"/>
      <c r="N160" s="113" t="s">
        <v>61</v>
      </c>
      <c r="O160" s="111"/>
      <c r="P160" s="117"/>
      <c r="Q160" s="117"/>
      <c r="R160" s="113" t="s">
        <v>62</v>
      </c>
      <c r="S160" s="113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30"/>
    </row>
    <row r="161" spans="1:77" ht="22.5" customHeight="1" x14ac:dyDescent="0.25">
      <c r="A161" s="93">
        <v>153</v>
      </c>
      <c r="B161" s="112"/>
      <c r="C161" s="113"/>
      <c r="D161" s="164" t="s">
        <v>55</v>
      </c>
      <c r="E161" s="164"/>
      <c r="F161" s="164"/>
      <c r="G161" s="164"/>
      <c r="H161" s="164"/>
      <c r="I161" s="164" t="s">
        <v>55</v>
      </c>
      <c r="J161" s="164" t="s">
        <v>56</v>
      </c>
      <c r="K161" s="165"/>
      <c r="L161" s="166" t="s">
        <v>57</v>
      </c>
      <c r="M161" s="164"/>
      <c r="N161" s="164" t="s">
        <v>58</v>
      </c>
      <c r="O161" s="164"/>
      <c r="P161" s="117"/>
      <c r="Q161" s="117"/>
      <c r="R161" s="113" t="s">
        <v>336</v>
      </c>
      <c r="S161" s="113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63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30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30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30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30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30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30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30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30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30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30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30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30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30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30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30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30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30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30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30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30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30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30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30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30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30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30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30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30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30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30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30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30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30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30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30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5"/>
      <c r="BV196" s="125"/>
      <c r="BW196" s="125"/>
      <c r="BX196" s="47"/>
      <c r="BY196" s="130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8"/>
      <c r="BP197" s="128"/>
      <c r="BQ197" s="128"/>
      <c r="BR197" s="128"/>
      <c r="BS197" s="128"/>
      <c r="BT197" s="128"/>
      <c r="BU197" s="125"/>
      <c r="BV197" s="125"/>
      <c r="BW197" s="125"/>
      <c r="BX197" s="47"/>
      <c r="BY197" s="130"/>
    </row>
    <row r="198" spans="1:77" ht="22.5" customHeight="1" x14ac:dyDescent="0.25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38"/>
      <c r="AA198" s="138"/>
      <c r="AB198" s="138"/>
      <c r="AC198" s="138"/>
      <c r="AD198" s="138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9"/>
      <c r="BR198" s="129"/>
      <c r="BS198" s="128"/>
      <c r="BT198" s="128"/>
      <c r="BU198" s="128"/>
      <c r="BV198" s="128"/>
      <c r="BW198" s="106"/>
      <c r="BX198" s="47"/>
      <c r="BY198" s="130"/>
    </row>
    <row r="199" spans="1:77" ht="22.5" customHeight="1" x14ac:dyDescent="0.25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38"/>
      <c r="AA199" s="138"/>
      <c r="AB199" s="138"/>
      <c r="AC199" s="138"/>
      <c r="AD199" s="138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9"/>
      <c r="BR199" s="129"/>
      <c r="BS199" s="128"/>
      <c r="BT199" s="128"/>
      <c r="BU199" s="128"/>
      <c r="BV199" s="128"/>
      <c r="BW199" s="106"/>
      <c r="BX199" s="47"/>
      <c r="BY199" s="130"/>
    </row>
    <row r="200" spans="1:77" ht="22.5" customHeight="1" x14ac:dyDescent="0.25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47"/>
      <c r="AA200" s="138"/>
      <c r="AB200" s="138"/>
      <c r="AC200" s="138"/>
      <c r="AD200" s="138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6"/>
      <c r="BH200" s="126"/>
      <c r="BI200" s="126"/>
      <c r="BJ200" s="128"/>
      <c r="BK200" s="128"/>
      <c r="BL200" s="128"/>
      <c r="BM200" s="131"/>
      <c r="BN200" s="128"/>
      <c r="BO200" s="128"/>
      <c r="BP200" s="128"/>
      <c r="BQ200" s="128"/>
      <c r="BR200" s="128"/>
      <c r="BS200" s="128"/>
      <c r="BT200" s="128"/>
      <c r="BU200" s="134"/>
      <c r="BV200" s="134"/>
      <c r="BW200" s="106"/>
      <c r="BX200" s="47"/>
      <c r="BY200" s="130"/>
    </row>
    <row r="201" spans="1:77" ht="22.5" customHeight="1" x14ac:dyDescent="0.25">
      <c r="A201" s="138" t="s">
        <v>63</v>
      </c>
      <c r="B201" s="146" t="s">
        <v>337</v>
      </c>
      <c r="C201" s="146" t="s">
        <v>338</v>
      </c>
      <c r="D201" s="146" t="s">
        <v>339</v>
      </c>
      <c r="E201" s="146" t="s">
        <v>340</v>
      </c>
      <c r="F201" s="146" t="s">
        <v>341</v>
      </c>
      <c r="G201" s="146" t="s">
        <v>342</v>
      </c>
      <c r="H201" s="146" t="s">
        <v>343</v>
      </c>
      <c r="I201" s="146" t="s">
        <v>344</v>
      </c>
      <c r="J201" s="146" t="s">
        <v>345</v>
      </c>
      <c r="K201" s="146" t="s">
        <v>346</v>
      </c>
      <c r="L201" s="146" t="s">
        <v>347</v>
      </c>
      <c r="M201" s="146" t="s">
        <v>348</v>
      </c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71"/>
      <c r="AA201" s="146"/>
      <c r="AB201" s="146"/>
      <c r="AC201" s="146" t="s">
        <v>64</v>
      </c>
      <c r="AD201" s="146" t="s">
        <v>65</v>
      </c>
      <c r="AE201" s="146" t="s">
        <v>66</v>
      </c>
      <c r="AF201" s="146" t="s">
        <v>67</v>
      </c>
      <c r="AG201" s="146" t="s">
        <v>68</v>
      </c>
      <c r="AH201" s="146" t="s">
        <v>69</v>
      </c>
      <c r="AI201" s="146" t="s">
        <v>70</v>
      </c>
      <c r="AJ201" s="146" t="s">
        <v>71</v>
      </c>
      <c r="AK201" s="146" t="s">
        <v>72</v>
      </c>
      <c r="AL201" s="146" t="s">
        <v>73</v>
      </c>
      <c r="AM201" s="146" t="s">
        <v>74</v>
      </c>
      <c r="AN201" s="146" t="s">
        <v>75</v>
      </c>
      <c r="AO201" s="146" t="s">
        <v>76</v>
      </c>
      <c r="AP201" s="146" t="s">
        <v>77</v>
      </c>
      <c r="AQ201" s="146" t="s">
        <v>78</v>
      </c>
      <c r="AR201" s="146" t="s">
        <v>79</v>
      </c>
      <c r="AS201" s="146" t="s">
        <v>80</v>
      </c>
      <c r="AT201" s="146" t="s">
        <v>81</v>
      </c>
      <c r="AU201" s="146" t="s">
        <v>82</v>
      </c>
      <c r="AV201" s="146" t="s">
        <v>83</v>
      </c>
      <c r="AW201" s="146" t="s">
        <v>84</v>
      </c>
      <c r="AX201" s="146" t="s">
        <v>85</v>
      </c>
      <c r="AY201" s="146" t="s">
        <v>86</v>
      </c>
      <c r="AZ201" s="146" t="s">
        <v>87</v>
      </c>
      <c r="BA201" s="146" t="s">
        <v>88</v>
      </c>
      <c r="BB201" s="146" t="s">
        <v>89</v>
      </c>
      <c r="BC201" s="146" t="s">
        <v>90</v>
      </c>
      <c r="BD201" s="146" t="s">
        <v>91</v>
      </c>
      <c r="BE201" s="146" t="s">
        <v>92</v>
      </c>
      <c r="BF201" s="147" t="s">
        <v>93</v>
      </c>
      <c r="BG201" s="148" t="s">
        <v>94</v>
      </c>
      <c r="BH201" s="148" t="s">
        <v>95</v>
      </c>
      <c r="BI201" s="148" t="s">
        <v>96</v>
      </c>
      <c r="BJ201" s="149" t="str">
        <f>Kurs!B4</f>
        <v>2022M01</v>
      </c>
      <c r="BK201" s="149" t="str">
        <f>Kurs!C4</f>
        <v>2022M02</v>
      </c>
      <c r="BL201" s="149" t="str">
        <f>Kurs!D4</f>
        <v>2022M03</v>
      </c>
      <c r="BM201" s="149" t="str">
        <f>Kurs!E4</f>
        <v>2022M04</v>
      </c>
      <c r="BN201" s="149" t="str">
        <f>Kurs!F4</f>
        <v>2022M05</v>
      </c>
      <c r="BO201" s="149" t="str">
        <f>Kurs!G4</f>
        <v>2022M06</v>
      </c>
      <c r="BP201" s="149" t="str">
        <f>Kurs!H4</f>
        <v>2022M07</v>
      </c>
      <c r="BQ201" s="149" t="str">
        <f>Kurs!I4</f>
        <v>2022M08</v>
      </c>
      <c r="BR201" s="149" t="str">
        <f>Kurs!J4</f>
        <v>2022M09</v>
      </c>
      <c r="BS201" s="149" t="str">
        <f>Kurs!K4</f>
        <v>2022M10</v>
      </c>
      <c r="BT201" s="149" t="str">
        <f>Kurs!L4</f>
        <v>2022M11</v>
      </c>
      <c r="BU201" s="149" t="str">
        <f>Kurs!M4</f>
        <v>2022M12</v>
      </c>
      <c r="BV201" s="132"/>
      <c r="BW201" s="135"/>
      <c r="BX201" s="47"/>
      <c r="BY201" s="130"/>
    </row>
    <row r="202" spans="1:77" ht="22.5" customHeight="1" x14ac:dyDescent="0.25">
      <c r="A202" s="178" t="s">
        <v>97</v>
      </c>
      <c r="B202" s="150">
        <f>Kurs!B5</f>
        <v>744.11</v>
      </c>
      <c r="C202" s="150">
        <f>Kurs!C5</f>
        <v>744.08</v>
      </c>
      <c r="D202" s="150">
        <f>Kurs!D5</f>
        <v>744.03</v>
      </c>
      <c r="E202" s="150">
        <f>Kurs!E5</f>
        <v>743.91</v>
      </c>
      <c r="F202" s="150">
        <f>Kurs!F5</f>
        <v>744.05</v>
      </c>
      <c r="G202" s="150">
        <f>Kurs!G5</f>
        <v>743.92</v>
      </c>
      <c r="H202" s="150">
        <f>Kurs!H5</f>
        <v>744.26</v>
      </c>
      <c r="I202" s="150" t="str">
        <f>Kurs!I5</f>
        <v xml:space="preserve"> </v>
      </c>
      <c r="J202" s="150">
        <f>Kurs!J5</f>
        <v>0</v>
      </c>
      <c r="K202" s="150">
        <f>Kurs!K5</f>
        <v>0</v>
      </c>
      <c r="L202" s="150">
        <f>Kurs!L5</f>
        <v>0</v>
      </c>
      <c r="M202" s="150">
        <f>Kurs!M5</f>
        <v>0</v>
      </c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83"/>
      <c r="AA202" s="150"/>
      <c r="AB202" s="150"/>
      <c r="AC202" s="146">
        <v>745.74109999999996</v>
      </c>
      <c r="AD202" s="146">
        <v>745.66189999999995</v>
      </c>
      <c r="AE202" s="146">
        <v>745.81370000000004</v>
      </c>
      <c r="AF202" s="146">
        <v>745.59810000000004</v>
      </c>
      <c r="AG202" s="146">
        <v>744.9769</v>
      </c>
      <c r="AH202" s="146">
        <v>744.6241</v>
      </c>
      <c r="AI202" s="146">
        <v>744.4171</v>
      </c>
      <c r="AJ202" s="146">
        <v>744.12090000000001</v>
      </c>
      <c r="AK202" s="146">
        <v>743.40719999999999</v>
      </c>
      <c r="AL202" s="146">
        <v>743.53089999999997</v>
      </c>
      <c r="AM202" s="146">
        <v>743.41470000000004</v>
      </c>
      <c r="AN202" s="146">
        <v>743.54049999999995</v>
      </c>
      <c r="AO202" s="146">
        <v>743.92610000000002</v>
      </c>
      <c r="AP202" s="146">
        <v>743.37480000000005</v>
      </c>
      <c r="AQ202" s="146">
        <v>743.25900000000001</v>
      </c>
      <c r="AR202" s="146">
        <v>743.83770000000004</v>
      </c>
      <c r="AS202" s="146">
        <v>744.54390000000001</v>
      </c>
      <c r="AT202" s="146">
        <v>745.3895</v>
      </c>
      <c r="AU202" s="146">
        <v>745.82039999999995</v>
      </c>
      <c r="AV202" s="146">
        <v>745.86500000000001</v>
      </c>
      <c r="AW202" s="146">
        <v>746.03060000000005</v>
      </c>
      <c r="AX202" s="146">
        <v>746.14269999999999</v>
      </c>
      <c r="AY202" s="146">
        <v>745.98099999999999</v>
      </c>
      <c r="AZ202" s="146">
        <v>745.53160000000003</v>
      </c>
      <c r="BA202" s="146">
        <v>745.53</v>
      </c>
      <c r="BB202" s="146">
        <v>745.36900000000003</v>
      </c>
      <c r="BC202" s="146">
        <v>745.88</v>
      </c>
      <c r="BD202" s="146">
        <v>745.79259999999999</v>
      </c>
      <c r="BE202" s="146">
        <v>745.8</v>
      </c>
      <c r="BF202" s="147">
        <v>745.79380000000003</v>
      </c>
      <c r="BG202" s="148">
        <v>745.91780000000006</v>
      </c>
      <c r="BH202" s="148">
        <v>745.86569999999995</v>
      </c>
      <c r="BI202" s="148">
        <v>746.02829999999994</v>
      </c>
      <c r="BJ202" s="151">
        <f>Kurs!B5</f>
        <v>744.11</v>
      </c>
      <c r="BK202" s="151">
        <f>Kurs!C5</f>
        <v>744.08</v>
      </c>
      <c r="BL202" s="151">
        <f>Kurs!D5</f>
        <v>744.03</v>
      </c>
      <c r="BM202" s="151">
        <f>Kurs!E5</f>
        <v>743.91</v>
      </c>
      <c r="BN202" s="151">
        <f>Kurs!F5</f>
        <v>744.05</v>
      </c>
      <c r="BO202" s="151">
        <f>Kurs!G5</f>
        <v>743.92</v>
      </c>
      <c r="BP202" s="151">
        <f>Kurs!H5</f>
        <v>744.26</v>
      </c>
      <c r="BQ202" s="151" t="str">
        <f>Kurs!I5</f>
        <v xml:space="preserve"> </v>
      </c>
      <c r="BR202" s="151">
        <f>Kurs!J5</f>
        <v>0</v>
      </c>
      <c r="BS202" s="151">
        <f>Kurs!K5</f>
        <v>0</v>
      </c>
      <c r="BT202" s="151">
        <f>Kurs!L5</f>
        <v>0</v>
      </c>
      <c r="BU202" s="151">
        <f>Kurs!M5</f>
        <v>0</v>
      </c>
      <c r="BV202" s="133"/>
      <c r="BW202" s="136"/>
      <c r="BX202" s="47"/>
      <c r="BY202" s="130"/>
    </row>
    <row r="203" spans="1:77" ht="22.5" customHeight="1" x14ac:dyDescent="0.25">
      <c r="A203" s="178" t="s">
        <v>59</v>
      </c>
      <c r="B203" s="150">
        <f>Kurs!B6</f>
        <v>657.7</v>
      </c>
      <c r="C203" s="150">
        <f>Kurs!C6</f>
        <v>656.08</v>
      </c>
      <c r="D203" s="150">
        <f>Kurs!D6</f>
        <v>675.26</v>
      </c>
      <c r="E203" s="150">
        <f>Kurs!E6</f>
        <v>687.96</v>
      </c>
      <c r="F203" s="150">
        <f>Kurs!F6</f>
        <v>703.65</v>
      </c>
      <c r="G203" s="150">
        <f>Kurs!G6</f>
        <v>704.67</v>
      </c>
      <c r="H203" s="150">
        <f>Kurs!H6</f>
        <v>731.26</v>
      </c>
      <c r="I203" s="150">
        <f>Kurs!I6</f>
        <v>0</v>
      </c>
      <c r="J203" s="150">
        <f>Kurs!J6</f>
        <v>0</v>
      </c>
      <c r="K203" s="150">
        <f>Kurs!K6</f>
        <v>0</v>
      </c>
      <c r="L203" s="150">
        <f>Kurs!L6</f>
        <v>0</v>
      </c>
      <c r="M203" s="150">
        <f>Kurs!M6</f>
        <v>0</v>
      </c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83"/>
      <c r="AA203" s="150"/>
      <c r="AB203" s="150"/>
      <c r="AC203" s="146">
        <v>516.75450000000001</v>
      </c>
      <c r="AD203" s="146">
        <v>519.64570000000003</v>
      </c>
      <c r="AE203" s="146">
        <v>518.66690000000006</v>
      </c>
      <c r="AF203" s="146">
        <v>522.76379999999995</v>
      </c>
      <c r="AG203" s="152">
        <v>519.41999999999996</v>
      </c>
      <c r="AH203" s="146">
        <v>540.93460000000005</v>
      </c>
      <c r="AI203" s="146">
        <v>543.31479999999999</v>
      </c>
      <c r="AJ203" s="146">
        <v>549.01319999999998</v>
      </c>
      <c r="AK203" s="146">
        <v>564.20190000000002</v>
      </c>
      <c r="AL203" s="146">
        <v>576.2405</v>
      </c>
      <c r="AM203" s="146">
        <v>562.21619999999996</v>
      </c>
      <c r="AN203" s="146">
        <v>563.27089999999998</v>
      </c>
      <c r="AO203" s="146">
        <v>565.01220000000001</v>
      </c>
      <c r="AP203" s="146">
        <v>580.20579999999995</v>
      </c>
      <c r="AQ203" s="146">
        <v>593.15750000000003</v>
      </c>
      <c r="AR203" s="146">
        <v>605.39089999999999</v>
      </c>
      <c r="AS203" s="146">
        <v>600.48689999999999</v>
      </c>
      <c r="AT203" s="146">
        <v>579.90549999999996</v>
      </c>
      <c r="AU203" s="146">
        <v>574.86609999999996</v>
      </c>
      <c r="AV203" s="146">
        <v>581.48180000000002</v>
      </c>
      <c r="AW203" s="146">
        <v>569.12879999999996</v>
      </c>
      <c r="AX203" s="146">
        <v>561.58950000000004</v>
      </c>
      <c r="AY203" s="146">
        <v>558.48699999999997</v>
      </c>
      <c r="AZ203" s="146">
        <v>574.74480000000005</v>
      </c>
      <c r="BA203" s="146">
        <v>572.31100000000004</v>
      </c>
      <c r="BB203" s="146">
        <v>573.73299999999995</v>
      </c>
      <c r="BC203" s="146">
        <v>570.24</v>
      </c>
      <c r="BD203" s="146">
        <v>570.24</v>
      </c>
      <c r="BE203" s="146">
        <v>560.35910000000001</v>
      </c>
      <c r="BF203" s="147">
        <v>558.79759999999999</v>
      </c>
      <c r="BG203" s="148">
        <v>547.09090000000003</v>
      </c>
      <c r="BH203" s="148">
        <v>552.79669999999999</v>
      </c>
      <c r="BI203" s="148">
        <v>544.57060000000001</v>
      </c>
      <c r="BJ203" s="151">
        <f>Kurs!B6</f>
        <v>657.7</v>
      </c>
      <c r="BK203" s="151">
        <f>Kurs!C6</f>
        <v>656.08</v>
      </c>
      <c r="BL203" s="151">
        <f>Kurs!D6</f>
        <v>675.26</v>
      </c>
      <c r="BM203" s="151">
        <f>Kurs!E6</f>
        <v>687.96</v>
      </c>
      <c r="BN203" s="151">
        <f>Kurs!F6</f>
        <v>703.65</v>
      </c>
      <c r="BO203" s="151">
        <f>Kurs!G6</f>
        <v>704.67</v>
      </c>
      <c r="BP203" s="151">
        <f>Kurs!H6</f>
        <v>731.26</v>
      </c>
      <c r="BQ203" s="151">
        <f>Kurs!I6</f>
        <v>0</v>
      </c>
      <c r="BR203" s="151">
        <f>Kurs!J6</f>
        <v>0</v>
      </c>
      <c r="BS203" s="151">
        <f>Kurs!K6</f>
        <v>0</v>
      </c>
      <c r="BT203" s="151">
        <f>Kurs!L6</f>
        <v>0</v>
      </c>
      <c r="BU203" s="151">
        <f>Kurs!M6</f>
        <v>0</v>
      </c>
      <c r="BV203" s="133"/>
      <c r="BW203" s="136"/>
      <c r="BX203" s="47"/>
      <c r="BY203" s="130"/>
    </row>
    <row r="204" spans="1:77" s="170" customFormat="1" ht="22.5" customHeight="1" x14ac:dyDescent="0.25">
      <c r="A204" s="178" t="s">
        <v>336</v>
      </c>
      <c r="B204" s="150">
        <f>Kurs!B7</f>
        <v>521</v>
      </c>
      <c r="C204" s="150">
        <f>Kurs!C7</f>
        <v>515.94000000000005</v>
      </c>
      <c r="D204" s="150">
        <f>Kurs!D7</f>
        <v>533.41</v>
      </c>
      <c r="E204" s="150">
        <f>Kurs!E7</f>
        <v>54495</v>
      </c>
      <c r="F204" s="150">
        <f>Kurs!F7</f>
        <v>547.83000000000004</v>
      </c>
      <c r="G204" s="150">
        <f>Kurs!G7</f>
        <v>549.42999999999995</v>
      </c>
      <c r="H204" s="150">
        <f>Kurs!H7</f>
        <v>564.74</v>
      </c>
      <c r="I204" s="150">
        <f>Kurs!I7</f>
        <v>0</v>
      </c>
      <c r="J204" s="150">
        <f>Kurs!J7</f>
        <v>0</v>
      </c>
      <c r="K204" s="150">
        <f>Kurs!K7</f>
        <v>0</v>
      </c>
      <c r="L204" s="150">
        <f>Kurs!L7</f>
        <v>0</v>
      </c>
      <c r="M204" s="150">
        <f>Kurs!M7</f>
        <v>0</v>
      </c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83"/>
      <c r="AA204" s="150"/>
      <c r="AB204" s="150"/>
      <c r="AC204" s="146"/>
      <c r="AD204" s="146"/>
      <c r="AE204" s="146"/>
      <c r="AF204" s="146"/>
      <c r="AG204" s="152"/>
      <c r="AH204" s="146"/>
      <c r="AI204" s="146"/>
      <c r="AJ204" s="146"/>
      <c r="AK204" s="146"/>
      <c r="AL204" s="146"/>
      <c r="AM204" s="146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6"/>
      <c r="AY204" s="146"/>
      <c r="AZ204" s="146"/>
      <c r="BA204" s="146"/>
      <c r="BB204" s="146"/>
      <c r="BC204" s="146"/>
      <c r="BD204" s="146"/>
      <c r="BE204" s="146"/>
      <c r="BF204" s="147"/>
      <c r="BG204" s="148"/>
      <c r="BH204" s="148"/>
      <c r="BI204" s="148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33"/>
      <c r="BW204" s="136"/>
      <c r="BX204" s="47"/>
      <c r="BY204" s="130"/>
    </row>
    <row r="205" spans="1:77" ht="22.5" customHeight="1" x14ac:dyDescent="0.25">
      <c r="A205" s="178" t="s">
        <v>62</v>
      </c>
      <c r="B205" s="150">
        <f>Kurs!B8</f>
        <v>100</v>
      </c>
      <c r="C205" s="150">
        <f>Kurs!C8</f>
        <v>100</v>
      </c>
      <c r="D205" s="150">
        <f>Kurs!D8</f>
        <v>100</v>
      </c>
      <c r="E205" s="150">
        <f>Kurs!E8</f>
        <v>100</v>
      </c>
      <c r="F205" s="150">
        <f>Kurs!F8</f>
        <v>100</v>
      </c>
      <c r="G205" s="150">
        <f>Kurs!G8</f>
        <v>100</v>
      </c>
      <c r="H205" s="150">
        <f>Kurs!H8</f>
        <v>100</v>
      </c>
      <c r="I205" s="150">
        <f>Kurs!I8</f>
        <v>100</v>
      </c>
      <c r="J205" s="150">
        <f>Kurs!J8</f>
        <v>100</v>
      </c>
      <c r="K205" s="150">
        <f>Kurs!K8</f>
        <v>100</v>
      </c>
      <c r="L205" s="150">
        <f>Kurs!L8</f>
        <v>100</v>
      </c>
      <c r="M205" s="150">
        <f>Kurs!M8</f>
        <v>100</v>
      </c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83"/>
      <c r="AA205" s="150"/>
      <c r="AB205" s="150"/>
      <c r="AC205" s="150">
        <v>100</v>
      </c>
      <c r="AD205" s="150">
        <v>100</v>
      </c>
      <c r="AE205" s="150">
        <v>100</v>
      </c>
      <c r="AF205" s="150">
        <v>100</v>
      </c>
      <c r="AG205" s="150">
        <v>100</v>
      </c>
      <c r="AH205" s="150">
        <v>100</v>
      </c>
      <c r="AI205" s="150">
        <v>100</v>
      </c>
      <c r="AJ205" s="150">
        <v>100</v>
      </c>
      <c r="AK205" s="150">
        <v>100</v>
      </c>
      <c r="AL205" s="150">
        <v>100</v>
      </c>
      <c r="AM205" s="150">
        <v>100</v>
      </c>
      <c r="AN205" s="150">
        <v>100</v>
      </c>
      <c r="AO205" s="150">
        <v>100</v>
      </c>
      <c r="AP205" s="150">
        <v>100</v>
      </c>
      <c r="AQ205" s="150">
        <v>100</v>
      </c>
      <c r="AR205" s="150">
        <v>100</v>
      </c>
      <c r="AS205" s="150">
        <v>100</v>
      </c>
      <c r="AT205" s="150">
        <v>100</v>
      </c>
      <c r="AU205" s="150">
        <v>100</v>
      </c>
      <c r="AV205" s="150">
        <v>100</v>
      </c>
      <c r="AW205" s="150">
        <v>100</v>
      </c>
      <c r="AX205" s="150">
        <v>100</v>
      </c>
      <c r="AY205" s="150">
        <v>100</v>
      </c>
      <c r="AZ205" s="150">
        <v>100</v>
      </c>
      <c r="BA205" s="150">
        <v>100</v>
      </c>
      <c r="BB205" s="150">
        <v>100</v>
      </c>
      <c r="BC205" s="150">
        <v>100</v>
      </c>
      <c r="BD205" s="150">
        <v>100</v>
      </c>
      <c r="BE205" s="150">
        <v>100</v>
      </c>
      <c r="BF205" s="137">
        <v>100</v>
      </c>
      <c r="BG205" s="127">
        <v>100</v>
      </c>
      <c r="BH205" s="127">
        <v>100</v>
      </c>
      <c r="BI205" s="127">
        <v>100</v>
      </c>
      <c r="BJ205" s="127">
        <f>Kurs!B8</f>
        <v>100</v>
      </c>
      <c r="BK205" s="127">
        <f>Kurs!C8</f>
        <v>100</v>
      </c>
      <c r="BL205" s="127">
        <f>Kurs!D8</f>
        <v>100</v>
      </c>
      <c r="BM205" s="127">
        <f>Kurs!E8</f>
        <v>100</v>
      </c>
      <c r="BN205" s="127">
        <f>Kurs!F8</f>
        <v>100</v>
      </c>
      <c r="BO205" s="127">
        <f>Kurs!G8</f>
        <v>100</v>
      </c>
      <c r="BP205" s="127">
        <f>Kurs!H8</f>
        <v>100</v>
      </c>
      <c r="BQ205" s="127">
        <f>Kurs!I8</f>
        <v>100</v>
      </c>
      <c r="BR205" s="127">
        <f>Kurs!J8</f>
        <v>100</v>
      </c>
      <c r="BS205" s="127">
        <f>Kurs!K8</f>
        <v>100</v>
      </c>
      <c r="BT205" s="127">
        <f>Kurs!L8</f>
        <v>100</v>
      </c>
      <c r="BU205" s="127">
        <f>Kurs!M8</f>
        <v>100</v>
      </c>
      <c r="BV205" s="127"/>
      <c r="BW205" s="137"/>
      <c r="BX205" s="47"/>
      <c r="BY205" s="131"/>
    </row>
    <row r="206" spans="1:77" ht="22.5" customHeight="1" x14ac:dyDescent="0.25">
      <c r="A206" s="178"/>
      <c r="B206" s="146"/>
      <c r="C206" s="146"/>
      <c r="D206" s="138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71"/>
      <c r="AA206" s="146"/>
      <c r="AB206" s="146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54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38"/>
      <c r="BX206" s="47"/>
      <c r="BY206" s="130"/>
    </row>
    <row r="207" spans="1:77" ht="22.5" customHeight="1" x14ac:dyDescent="0.25">
      <c r="A207" s="138" t="s">
        <v>30</v>
      </c>
      <c r="B207" s="138">
        <v>0</v>
      </c>
      <c r="C207" s="138" t="s">
        <v>30</v>
      </c>
      <c r="D207" s="138" t="s">
        <v>55</v>
      </c>
      <c r="E207" s="146">
        <v>1900</v>
      </c>
      <c r="F207" s="138"/>
      <c r="G207" s="138"/>
      <c r="H207" s="138"/>
      <c r="I207" s="138"/>
      <c r="J207" s="146" t="s">
        <v>98</v>
      </c>
      <c r="K207" s="138">
        <f>IF(OR(MOD(F4,400)=0,AND(MOD(F4,4)= 0, MOD(F4,100)&lt;&gt;0)),366,365)</f>
        <v>365</v>
      </c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71"/>
      <c r="AA207" s="146"/>
      <c r="AB207" s="146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54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  <c r="BV207" s="128"/>
      <c r="BW207" s="47"/>
      <c r="BX207" s="47"/>
      <c r="BY207" s="130"/>
    </row>
    <row r="208" spans="1:77" ht="22.5" customHeight="1" x14ac:dyDescent="0.25">
      <c r="A208" s="138" t="s">
        <v>9</v>
      </c>
      <c r="B208" s="138">
        <v>1</v>
      </c>
      <c r="C208" s="138">
        <v>1</v>
      </c>
      <c r="D208" s="178" t="s">
        <v>99</v>
      </c>
      <c r="E208" s="138">
        <v>1901</v>
      </c>
      <c r="F208" s="138"/>
      <c r="G208" s="138" t="s">
        <v>100</v>
      </c>
      <c r="H208" s="180" t="e">
        <f>VLOOKUP(Allowance!A10,Allowance!A10:J15,Kurs!$A$1-2020,FALSE)</f>
        <v>#N/A</v>
      </c>
      <c r="I208" s="138" t="s">
        <v>101</v>
      </c>
      <c r="J208" s="138"/>
      <c r="K208" s="138" t="s">
        <v>102</v>
      </c>
      <c r="L208" s="179" t="s">
        <v>103</v>
      </c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71"/>
      <c r="AA208" s="146"/>
      <c r="AB208" s="146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54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55"/>
      <c r="BR208" s="156"/>
      <c r="BS208" s="156"/>
      <c r="BT208" s="156"/>
      <c r="BU208" s="126"/>
      <c r="BV208" s="128"/>
      <c r="BW208" s="47"/>
      <c r="BX208" s="47"/>
      <c r="BY208" s="130"/>
    </row>
    <row r="209" spans="1:77" ht="22.5" customHeight="1" x14ac:dyDescent="0.25">
      <c r="A209" s="138" t="s">
        <v>32</v>
      </c>
      <c r="B209" s="138">
        <v>2</v>
      </c>
      <c r="C209" s="138">
        <v>2</v>
      </c>
      <c r="D209" s="138" t="s">
        <v>104</v>
      </c>
      <c r="E209" s="146">
        <v>1902</v>
      </c>
      <c r="F209" s="138"/>
      <c r="G209" s="138" t="s">
        <v>105</v>
      </c>
      <c r="H209" s="180" t="e">
        <f>VLOOKUP(Allowance!A11,Allowance!A11:J16,Kurs!$A$1-2020,FALSE)</f>
        <v>#N/A</v>
      </c>
      <c r="I209" s="138" t="s">
        <v>106</v>
      </c>
      <c r="J209" s="138"/>
      <c r="K209" s="138" t="s">
        <v>106</v>
      </c>
      <c r="L209" s="179" t="s">
        <v>107</v>
      </c>
      <c r="M209" s="146"/>
      <c r="N209" s="146">
        <v>2010</v>
      </c>
      <c r="O209" s="146">
        <v>2011</v>
      </c>
      <c r="P209" s="146">
        <v>2012</v>
      </c>
      <c r="Q209" s="146">
        <v>2013</v>
      </c>
      <c r="R209" s="146">
        <v>2014</v>
      </c>
      <c r="S209" s="146">
        <v>2015</v>
      </c>
      <c r="T209" s="146">
        <v>2016</v>
      </c>
      <c r="U209" s="146">
        <v>2017</v>
      </c>
      <c r="V209" s="146"/>
      <c r="W209" s="146"/>
      <c r="X209" s="146"/>
      <c r="Y209" s="146"/>
      <c r="Z209" s="171"/>
      <c r="AA209" s="146"/>
      <c r="AB209" s="146"/>
      <c r="AC209" s="153"/>
      <c r="AD209" s="153"/>
      <c r="AE209" s="153"/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54"/>
      <c r="BG209" s="126"/>
      <c r="BH209" s="126"/>
      <c r="BI209" s="126"/>
      <c r="BJ209" s="126"/>
      <c r="BK209" s="126"/>
      <c r="BL209" s="126"/>
      <c r="BM209" s="126"/>
      <c r="BN209" s="126"/>
      <c r="BO209" s="126"/>
      <c r="BP209" s="126"/>
      <c r="BQ209" s="155"/>
      <c r="BR209" s="156"/>
      <c r="BS209" s="156"/>
      <c r="BT209" s="156"/>
      <c r="BU209" s="126"/>
      <c r="BV209" s="128"/>
      <c r="BW209" s="47"/>
      <c r="BX209" s="47"/>
      <c r="BY209" s="130"/>
    </row>
    <row r="210" spans="1:77" ht="22.5" customHeight="1" x14ac:dyDescent="0.25">
      <c r="A210" s="138" t="s">
        <v>33</v>
      </c>
      <c r="B210" s="138">
        <v>3</v>
      </c>
      <c r="C210" s="138">
        <v>3</v>
      </c>
      <c r="D210" s="178" t="s">
        <v>108</v>
      </c>
      <c r="E210" s="138">
        <v>1903</v>
      </c>
      <c r="F210" s="138"/>
      <c r="G210" s="138" t="s">
        <v>61</v>
      </c>
      <c r="H210" s="180">
        <f>VLOOKUP(Allowance!A12,Allowance!A12:J17,Kurs!$A$1-2020,FALSE)</f>
        <v>0</v>
      </c>
      <c r="I210" s="181">
        <v>0</v>
      </c>
      <c r="J210" s="180">
        <f>+H210</f>
        <v>0</v>
      </c>
      <c r="K210" s="181">
        <f>ABS(+J210/K207)</f>
        <v>0</v>
      </c>
      <c r="L210" s="179" t="s">
        <v>109</v>
      </c>
      <c r="M210" s="138" t="s">
        <v>100</v>
      </c>
      <c r="N210" s="180">
        <v>48000</v>
      </c>
      <c r="O210" s="180">
        <v>48000</v>
      </c>
      <c r="P210" s="180">
        <v>48000</v>
      </c>
      <c r="Q210" s="182">
        <v>48000</v>
      </c>
      <c r="R210" s="146">
        <v>48000</v>
      </c>
      <c r="S210" s="146" t="s">
        <v>110</v>
      </c>
      <c r="T210" s="146" t="s">
        <v>110</v>
      </c>
      <c r="U210" s="146" t="s">
        <v>110</v>
      </c>
      <c r="V210" s="146"/>
      <c r="W210" s="146"/>
      <c r="X210" s="146"/>
      <c r="Y210" s="146"/>
      <c r="Z210" s="171"/>
      <c r="AA210" s="146"/>
      <c r="AB210" s="146"/>
      <c r="AC210" s="153"/>
      <c r="AD210" s="153"/>
      <c r="AE210" s="153"/>
      <c r="AF210" s="153"/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54"/>
      <c r="BG210" s="154"/>
      <c r="BH210" s="154"/>
      <c r="BI210" s="154"/>
      <c r="BJ210" s="154"/>
      <c r="BK210" s="154"/>
      <c r="BL210" s="154"/>
      <c r="BM210" s="154"/>
      <c r="BN210" s="154"/>
      <c r="BO210" s="126"/>
      <c r="BP210" s="126"/>
      <c r="BQ210" s="126"/>
      <c r="BR210" s="126"/>
      <c r="BS210" s="126"/>
      <c r="BT210" s="126"/>
      <c r="BU210" s="126"/>
      <c r="BV210" s="128"/>
      <c r="BW210" s="47"/>
      <c r="BX210" s="7"/>
    </row>
    <row r="211" spans="1:77" ht="22.5" customHeight="1" x14ac:dyDescent="0.25">
      <c r="A211" s="138" t="s">
        <v>34</v>
      </c>
      <c r="B211" s="138">
        <v>4</v>
      </c>
      <c r="C211" s="138">
        <v>4</v>
      </c>
      <c r="D211" s="138" t="s">
        <v>111</v>
      </c>
      <c r="E211" s="146">
        <v>1904</v>
      </c>
      <c r="F211" s="138"/>
      <c r="G211" s="138" t="s">
        <v>112</v>
      </c>
      <c r="H211" s="180">
        <f>VLOOKUP(Allowance!A13,Allowance!A13:J18,Kurs!$A$1-2020,FALSE)</f>
        <v>29200</v>
      </c>
      <c r="I211" s="181">
        <v>68</v>
      </c>
      <c r="J211" s="180">
        <f>+H210-H211</f>
        <v>-29200</v>
      </c>
      <c r="K211" s="181">
        <f>ABS(+J211/K207)</f>
        <v>80</v>
      </c>
      <c r="L211" s="179" t="s">
        <v>113</v>
      </c>
      <c r="M211" s="138" t="s">
        <v>105</v>
      </c>
      <c r="N211" s="180">
        <v>1000</v>
      </c>
      <c r="O211" s="180">
        <v>1000</v>
      </c>
      <c r="P211" s="180">
        <v>1000</v>
      </c>
      <c r="Q211" s="182">
        <v>1000</v>
      </c>
      <c r="R211" s="146">
        <v>1000</v>
      </c>
      <c r="S211" s="146" t="s">
        <v>110</v>
      </c>
      <c r="T211" s="146" t="s">
        <v>110</v>
      </c>
      <c r="U211" s="146" t="s">
        <v>110</v>
      </c>
      <c r="V211" s="146"/>
      <c r="W211" s="146"/>
      <c r="X211" s="146"/>
      <c r="Y211" s="146"/>
      <c r="Z211" s="171"/>
      <c r="AA211" s="146"/>
      <c r="AB211" s="146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54"/>
      <c r="BI211" s="154"/>
      <c r="BJ211" s="154"/>
      <c r="BK211" s="154"/>
      <c r="BL211" s="154"/>
      <c r="BM211" s="154"/>
      <c r="BN211" s="154"/>
      <c r="BO211" s="154"/>
      <c r="BP211" s="154"/>
      <c r="BQ211" s="154"/>
      <c r="BR211" s="154"/>
      <c r="BS211" s="154"/>
      <c r="BT211" s="154"/>
      <c r="BU211" s="154"/>
      <c r="BV211" s="47"/>
      <c r="BW211" s="47"/>
      <c r="BX211" s="7"/>
    </row>
    <row r="212" spans="1:77" ht="22.5" customHeight="1" x14ac:dyDescent="0.25">
      <c r="A212" s="138" t="s">
        <v>35</v>
      </c>
      <c r="B212" s="138">
        <v>5</v>
      </c>
      <c r="C212" s="138">
        <v>5</v>
      </c>
      <c r="D212" s="178" t="s">
        <v>114</v>
      </c>
      <c r="E212" s="138">
        <v>1905</v>
      </c>
      <c r="F212" s="138"/>
      <c r="G212" s="138" t="s">
        <v>115</v>
      </c>
      <c r="H212" s="180">
        <f>VLOOKUP(Allowance!A14,Allowance!A14:J19,Kurs!$A$1-2020,FALSE)</f>
        <v>17500</v>
      </c>
      <c r="I212" s="181">
        <v>31.23</v>
      </c>
      <c r="J212" s="180">
        <f>+H210-H212</f>
        <v>-17500</v>
      </c>
      <c r="K212" s="181">
        <f>ABS(+J212/K207)</f>
        <v>47.945205479452056</v>
      </c>
      <c r="L212" s="179" t="s">
        <v>116</v>
      </c>
      <c r="M212" s="138" t="s">
        <v>61</v>
      </c>
      <c r="N212" s="180">
        <f t="shared" ref="N212:P212" si="22">+N210+N211</f>
        <v>49000</v>
      </c>
      <c r="O212" s="180">
        <f t="shared" si="22"/>
        <v>49000</v>
      </c>
      <c r="P212" s="180">
        <f t="shared" si="22"/>
        <v>49000</v>
      </c>
      <c r="Q212" s="182">
        <f t="shared" ref="Q212:R212" si="23">Q210+Q211</f>
        <v>49000</v>
      </c>
      <c r="R212" s="182">
        <f t="shared" si="23"/>
        <v>49000</v>
      </c>
      <c r="S212" s="146" t="s">
        <v>110</v>
      </c>
      <c r="T212" s="146" t="s">
        <v>110</v>
      </c>
      <c r="U212" s="146" t="s">
        <v>110</v>
      </c>
      <c r="V212" s="146"/>
      <c r="W212" s="146"/>
      <c r="X212" s="146"/>
      <c r="Y212" s="146"/>
      <c r="Z212" s="171"/>
      <c r="AA212" s="146"/>
      <c r="AB212" s="146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  <c r="BJ212" s="138"/>
      <c r="BK212" s="138"/>
      <c r="BL212" s="138"/>
      <c r="BM212" s="138"/>
      <c r="BN212" s="138"/>
      <c r="BO212" s="138"/>
      <c r="BP212" s="138"/>
      <c r="BQ212" s="138"/>
      <c r="BR212" s="138"/>
      <c r="BS212" s="138"/>
      <c r="BT212" s="138"/>
      <c r="BU212" s="138"/>
      <c r="BV212" s="47"/>
      <c r="BW212" s="7"/>
      <c r="BX212" s="7"/>
    </row>
    <row r="213" spans="1:77" ht="22.5" customHeight="1" x14ac:dyDescent="0.25">
      <c r="A213" s="138" t="s">
        <v>36</v>
      </c>
      <c r="B213" s="138">
        <v>6</v>
      </c>
      <c r="C213" s="138">
        <v>6</v>
      </c>
      <c r="D213" s="178" t="s">
        <v>117</v>
      </c>
      <c r="E213" s="146">
        <v>1906</v>
      </c>
      <c r="F213" s="138"/>
      <c r="G213" s="138" t="s">
        <v>58</v>
      </c>
      <c r="H213" s="180">
        <f>VLOOKUP(Allowance!A15,Allowance!A15:J20,Kurs!$A$1-2020,FALSE)</f>
        <v>46700</v>
      </c>
      <c r="I213" s="181">
        <v>99.23</v>
      </c>
      <c r="J213" s="180">
        <f>+H210-H213</f>
        <v>-46700</v>
      </c>
      <c r="K213" s="181">
        <f>ABS(+J213/K207)</f>
        <v>127.94520547945206</v>
      </c>
      <c r="L213" s="179" t="s">
        <v>118</v>
      </c>
      <c r="M213" s="138" t="s">
        <v>112</v>
      </c>
      <c r="N213" s="181">
        <v>20200</v>
      </c>
      <c r="O213" s="180">
        <v>23100</v>
      </c>
      <c r="P213" s="180">
        <f>23500</f>
        <v>23500</v>
      </c>
      <c r="Q213" s="182">
        <f>24600</f>
        <v>24600</v>
      </c>
      <c r="R213" s="182">
        <v>25000</v>
      </c>
      <c r="S213" s="146" t="s">
        <v>110</v>
      </c>
      <c r="T213" s="146" t="s">
        <v>110</v>
      </c>
      <c r="U213" s="146" t="s">
        <v>110</v>
      </c>
      <c r="V213" s="146"/>
      <c r="W213" s="146"/>
      <c r="X213" s="146"/>
      <c r="Y213" s="146"/>
      <c r="Z213" s="171"/>
      <c r="AA213" s="146"/>
      <c r="AB213" s="146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  <c r="BJ213" s="138"/>
      <c r="BK213" s="138"/>
      <c r="BL213" s="138"/>
      <c r="BM213" s="138"/>
      <c r="BN213" s="138"/>
      <c r="BO213" s="138"/>
      <c r="BP213" s="138"/>
      <c r="BQ213" s="138"/>
      <c r="BR213" s="138"/>
      <c r="BS213" s="138"/>
      <c r="BT213" s="138"/>
      <c r="BU213" s="138"/>
      <c r="BV213" s="7"/>
      <c r="BW213" s="7"/>
      <c r="BX213" s="7"/>
    </row>
    <row r="214" spans="1:77" ht="22.5" customHeight="1" x14ac:dyDescent="0.25">
      <c r="A214" s="138" t="s">
        <v>37</v>
      </c>
      <c r="B214" s="138">
        <v>7</v>
      </c>
      <c r="C214" s="138">
        <v>7</v>
      </c>
      <c r="D214" s="178" t="s">
        <v>119</v>
      </c>
      <c r="E214" s="138">
        <v>1907</v>
      </c>
      <c r="F214" s="138"/>
      <c r="G214" s="138" t="s">
        <v>49</v>
      </c>
      <c r="H214" s="146" t="e">
        <f>VLOOKUP(G214,$M$210:$U$215,Kurs!$A$1-2008,FALSE)</f>
        <v>#N/A</v>
      </c>
      <c r="I214" s="146"/>
      <c r="J214" s="146"/>
      <c r="K214" s="146"/>
      <c r="L214" s="179" t="s">
        <v>120</v>
      </c>
      <c r="M214" s="138" t="s">
        <v>115</v>
      </c>
      <c r="N214" s="181">
        <v>9200</v>
      </c>
      <c r="O214" s="180">
        <v>10500</v>
      </c>
      <c r="P214" s="180">
        <v>10700</v>
      </c>
      <c r="Q214" s="182">
        <v>11200</v>
      </c>
      <c r="R214" s="182">
        <v>11400</v>
      </c>
      <c r="S214" s="146" t="s">
        <v>110</v>
      </c>
      <c r="T214" s="146" t="s">
        <v>110</v>
      </c>
      <c r="U214" s="146" t="s">
        <v>110</v>
      </c>
      <c r="V214" s="146"/>
      <c r="W214" s="146"/>
      <c r="X214" s="146"/>
      <c r="Y214" s="146"/>
      <c r="Z214" s="171"/>
      <c r="AA214" s="146"/>
      <c r="AB214" s="146"/>
      <c r="AC214" s="153"/>
      <c r="AD214" s="153"/>
      <c r="AE214" s="153"/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  <c r="BJ214" s="138"/>
      <c r="BK214" s="138"/>
      <c r="BL214" s="138"/>
      <c r="BM214" s="138"/>
      <c r="BN214" s="138"/>
      <c r="BO214" s="138"/>
      <c r="BP214" s="138"/>
      <c r="BQ214" s="138"/>
      <c r="BR214" s="138"/>
      <c r="BS214" s="138"/>
      <c r="BT214" s="138"/>
      <c r="BU214" s="138"/>
      <c r="BV214" s="7"/>
      <c r="BW214" s="7"/>
      <c r="BX214" s="7"/>
    </row>
    <row r="215" spans="1:77" ht="22.5" customHeight="1" x14ac:dyDescent="0.25">
      <c r="A215" s="138" t="s">
        <v>38</v>
      </c>
      <c r="B215" s="138">
        <v>8</v>
      </c>
      <c r="C215" s="138">
        <v>8</v>
      </c>
      <c r="D215" s="178" t="s">
        <v>121</v>
      </c>
      <c r="E215" s="146">
        <v>1908</v>
      </c>
      <c r="F215" s="138"/>
      <c r="G215" s="138" t="s">
        <v>57</v>
      </c>
      <c r="H215" s="138">
        <v>0.35</v>
      </c>
      <c r="I215" s="146">
        <v>35</v>
      </c>
      <c r="J215" s="146"/>
      <c r="K215" s="146"/>
      <c r="L215" s="179" t="s">
        <v>122</v>
      </c>
      <c r="M215" s="138" t="s">
        <v>58</v>
      </c>
      <c r="N215" s="180">
        <f t="shared" ref="N215:P215" si="24">+N213+N214</f>
        <v>29400</v>
      </c>
      <c r="O215" s="180">
        <f t="shared" si="24"/>
        <v>33600</v>
      </c>
      <c r="P215" s="180">
        <f t="shared" si="24"/>
        <v>34200</v>
      </c>
      <c r="Q215" s="182">
        <f t="shared" ref="Q215:R215" si="25">Q213+Q214</f>
        <v>35800</v>
      </c>
      <c r="R215" s="182">
        <f t="shared" si="25"/>
        <v>36400</v>
      </c>
      <c r="S215" s="146" t="s">
        <v>110</v>
      </c>
      <c r="T215" s="146" t="s">
        <v>110</v>
      </c>
      <c r="U215" s="146" t="s">
        <v>110</v>
      </c>
      <c r="V215" s="146"/>
      <c r="W215" s="146"/>
      <c r="X215" s="146"/>
      <c r="Y215" s="146"/>
      <c r="Z215" s="146"/>
      <c r="AA215" s="146"/>
      <c r="AB215" s="146"/>
      <c r="AC215" s="153"/>
      <c r="AD215" s="153"/>
      <c r="AE215" s="153"/>
      <c r="AF215" s="153"/>
      <c r="AG215" s="153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  <c r="BJ215" s="138"/>
      <c r="BK215" s="138"/>
      <c r="BL215" s="138"/>
      <c r="BM215" s="138"/>
      <c r="BN215" s="138"/>
      <c r="BO215" s="138"/>
      <c r="BP215" s="138"/>
      <c r="BQ215" s="138"/>
      <c r="BR215" s="138"/>
      <c r="BS215" s="138"/>
      <c r="BT215" s="138"/>
      <c r="BU215" s="138"/>
      <c r="BV215" s="7"/>
      <c r="BW215" s="7"/>
      <c r="BX215" s="7"/>
    </row>
    <row r="216" spans="1:77" ht="22.5" customHeight="1" x14ac:dyDescent="0.25">
      <c r="A216" s="138" t="s">
        <v>39</v>
      </c>
      <c r="B216" s="138">
        <v>9</v>
      </c>
      <c r="C216" s="138">
        <v>9</v>
      </c>
      <c r="D216" s="178" t="s">
        <v>123</v>
      </c>
      <c r="E216" s="138">
        <v>1909</v>
      </c>
      <c r="F216" s="138"/>
      <c r="G216" s="138" t="s">
        <v>124</v>
      </c>
      <c r="H216" s="138">
        <v>0.36</v>
      </c>
      <c r="I216" s="146">
        <v>20</v>
      </c>
      <c r="J216" s="146"/>
      <c r="K216" s="146"/>
      <c r="L216" s="179" t="s">
        <v>125</v>
      </c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  <c r="AC216" s="153"/>
      <c r="AD216" s="153"/>
      <c r="AE216" s="153"/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38"/>
      <c r="BI216" s="138"/>
      <c r="BJ216" s="138"/>
      <c r="BK216" s="138"/>
      <c r="BL216" s="138"/>
      <c r="BM216" s="138"/>
      <c r="BN216" s="138"/>
      <c r="BO216" s="138"/>
      <c r="BP216" s="138"/>
      <c r="BQ216" s="138"/>
      <c r="BR216" s="138"/>
      <c r="BS216" s="138"/>
      <c r="BT216" s="138"/>
      <c r="BU216" s="138"/>
      <c r="BV216" s="7"/>
      <c r="BW216" s="7"/>
      <c r="BX216" s="7"/>
    </row>
    <row r="217" spans="1:77" ht="22.5" customHeight="1" x14ac:dyDescent="0.25">
      <c r="A217" s="138" t="s">
        <v>40</v>
      </c>
      <c r="B217" s="138">
        <v>10</v>
      </c>
      <c r="C217" s="138">
        <v>10</v>
      </c>
      <c r="D217" s="178" t="s">
        <v>126</v>
      </c>
      <c r="E217" s="146">
        <v>1910</v>
      </c>
      <c r="F217" s="138"/>
      <c r="G217" s="138" t="s">
        <v>127</v>
      </c>
      <c r="H217" s="138">
        <v>0.44</v>
      </c>
      <c r="I217" s="146">
        <v>34</v>
      </c>
      <c r="J217" s="146"/>
      <c r="K217" s="146"/>
      <c r="L217" s="179">
        <v>10</v>
      </c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  <c r="AC217" s="153"/>
      <c r="AD217" s="153"/>
      <c r="AE217" s="153"/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38"/>
      <c r="BI217" s="138"/>
      <c r="BJ217" s="138"/>
      <c r="BK217" s="138"/>
      <c r="BL217" s="138"/>
      <c r="BM217" s="138"/>
      <c r="BN217" s="138"/>
      <c r="BO217" s="138"/>
      <c r="BP217" s="138"/>
      <c r="BQ217" s="138"/>
      <c r="BR217" s="138"/>
      <c r="BS217" s="138"/>
      <c r="BT217" s="138"/>
      <c r="BU217" s="138"/>
      <c r="BV217" s="7"/>
      <c r="BW217" s="7"/>
      <c r="BX217" s="7"/>
    </row>
    <row r="218" spans="1:77" ht="22.5" customHeight="1" x14ac:dyDescent="0.25">
      <c r="A218" s="138" t="s">
        <v>41</v>
      </c>
      <c r="B218" s="138">
        <v>11</v>
      </c>
      <c r="C218" s="138">
        <v>11</v>
      </c>
      <c r="D218" s="178" t="s">
        <v>128</v>
      </c>
      <c r="E218" s="138">
        <v>1911</v>
      </c>
      <c r="F218" s="138"/>
      <c r="G218" s="138" t="s">
        <v>129</v>
      </c>
      <c r="H218" s="138">
        <v>0.42</v>
      </c>
      <c r="I218" s="146">
        <v>33</v>
      </c>
      <c r="J218" s="146"/>
      <c r="K218" s="146"/>
      <c r="L218" s="179">
        <v>11</v>
      </c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53"/>
      <c r="AD218" s="153"/>
      <c r="AE218" s="153"/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38"/>
      <c r="BI218" s="138"/>
      <c r="BJ218" s="138"/>
      <c r="BK218" s="138"/>
      <c r="BL218" s="138"/>
      <c r="BM218" s="138"/>
      <c r="BN218" s="138"/>
      <c r="BO218" s="138"/>
      <c r="BP218" s="138"/>
      <c r="BQ218" s="138"/>
      <c r="BR218" s="138"/>
      <c r="BS218" s="138"/>
      <c r="BT218" s="138"/>
      <c r="BU218" s="138"/>
      <c r="BV218" s="7"/>
      <c r="BW218" s="7"/>
      <c r="BX218" s="7"/>
    </row>
    <row r="219" spans="1:77" ht="22.5" customHeight="1" x14ac:dyDescent="0.25">
      <c r="A219" s="138" t="s">
        <v>42</v>
      </c>
      <c r="B219" s="138">
        <v>12</v>
      </c>
      <c r="C219" s="138">
        <v>12</v>
      </c>
      <c r="D219" s="178" t="s">
        <v>130</v>
      </c>
      <c r="E219" s="146">
        <v>1912</v>
      </c>
      <c r="F219" s="138"/>
      <c r="G219" s="138" t="s">
        <v>131</v>
      </c>
      <c r="H219" s="138">
        <v>0.42</v>
      </c>
      <c r="I219" s="146">
        <v>32</v>
      </c>
      <c r="J219" s="146"/>
      <c r="K219" s="146"/>
      <c r="L219" s="179">
        <v>12</v>
      </c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  <c r="AC219" s="153"/>
      <c r="AD219" s="153"/>
      <c r="AE219" s="153"/>
      <c r="AF219" s="153"/>
      <c r="AG219" s="153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38"/>
      <c r="BI219" s="138"/>
      <c r="BJ219" s="138"/>
      <c r="BK219" s="138"/>
      <c r="BL219" s="138"/>
      <c r="BM219" s="138"/>
      <c r="BN219" s="138"/>
      <c r="BO219" s="138"/>
      <c r="BP219" s="138"/>
      <c r="BQ219" s="138"/>
      <c r="BR219" s="138"/>
      <c r="BS219" s="138"/>
      <c r="BT219" s="138"/>
      <c r="BU219" s="138"/>
      <c r="BV219" s="7"/>
      <c r="BW219" s="7"/>
      <c r="BX219" s="7"/>
    </row>
    <row r="220" spans="1:77" ht="22.5" customHeight="1" x14ac:dyDescent="0.25">
      <c r="A220" s="138"/>
      <c r="B220" s="138">
        <v>13</v>
      </c>
      <c r="C220" s="138"/>
      <c r="D220" s="178" t="s">
        <v>132</v>
      </c>
      <c r="E220" s="138">
        <v>1913</v>
      </c>
      <c r="F220" s="138"/>
      <c r="G220" s="138" t="s">
        <v>133</v>
      </c>
      <c r="H220" s="138">
        <v>0.44</v>
      </c>
      <c r="I220" s="146">
        <v>31</v>
      </c>
      <c r="J220" s="146"/>
      <c r="K220" s="146"/>
      <c r="L220" s="179">
        <v>13</v>
      </c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53"/>
      <c r="AD220" s="153"/>
      <c r="AE220" s="153"/>
      <c r="AF220" s="153"/>
      <c r="AG220" s="153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38"/>
      <c r="BI220" s="138"/>
      <c r="BJ220" s="138"/>
      <c r="BK220" s="138"/>
      <c r="BL220" s="138"/>
      <c r="BM220" s="138"/>
      <c r="BN220" s="138"/>
      <c r="BO220" s="138"/>
      <c r="BP220" s="138"/>
      <c r="BQ220" s="138"/>
      <c r="BR220" s="138"/>
      <c r="BS220" s="138"/>
      <c r="BT220" s="138"/>
      <c r="BU220" s="138"/>
      <c r="BV220" s="7"/>
      <c r="BW220" s="7"/>
      <c r="BX220" s="7"/>
    </row>
    <row r="221" spans="1:77" ht="22.5" customHeight="1" x14ac:dyDescent="0.25">
      <c r="A221" s="138" t="s">
        <v>31</v>
      </c>
      <c r="B221" s="138">
        <v>14</v>
      </c>
      <c r="C221" s="138"/>
      <c r="D221" s="178" t="s">
        <v>134</v>
      </c>
      <c r="E221" s="146">
        <v>1914</v>
      </c>
      <c r="F221" s="138"/>
      <c r="G221" s="146"/>
      <c r="H221" s="146"/>
      <c r="I221" s="146"/>
      <c r="J221" s="146"/>
      <c r="K221" s="146"/>
      <c r="L221" s="179">
        <v>14</v>
      </c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8"/>
      <c r="BM221" s="138"/>
      <c r="BN221" s="138"/>
      <c r="BO221" s="138"/>
      <c r="BP221" s="138"/>
      <c r="BQ221" s="138"/>
      <c r="BR221" s="138"/>
      <c r="BS221" s="138"/>
      <c r="BT221" s="138"/>
      <c r="BU221" s="138"/>
      <c r="BV221" s="7"/>
      <c r="BW221" s="7"/>
      <c r="BX221" s="7"/>
    </row>
    <row r="222" spans="1:77" ht="22.5" customHeight="1" x14ac:dyDescent="0.25">
      <c r="A222" s="138">
        <v>2010</v>
      </c>
      <c r="B222" s="138">
        <v>15</v>
      </c>
      <c r="C222" s="138"/>
      <c r="D222" s="178" t="s">
        <v>135</v>
      </c>
      <c r="E222" s="138">
        <v>1915</v>
      </c>
      <c r="F222" s="138"/>
      <c r="G222" s="146"/>
      <c r="H222" s="146"/>
      <c r="I222" s="146"/>
      <c r="J222" s="146"/>
      <c r="K222" s="146"/>
      <c r="L222" s="179">
        <v>15</v>
      </c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  <c r="AB222" s="146"/>
      <c r="AC222" s="153"/>
      <c r="AD222" s="153"/>
      <c r="AE222" s="153"/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38"/>
      <c r="BI222" s="138"/>
      <c r="BJ222" s="138"/>
      <c r="BK222" s="138"/>
      <c r="BL222" s="138"/>
      <c r="BM222" s="138"/>
      <c r="BN222" s="138"/>
      <c r="BO222" s="138"/>
      <c r="BP222" s="138"/>
      <c r="BQ222" s="138"/>
      <c r="BR222" s="138"/>
      <c r="BS222" s="138"/>
      <c r="BT222" s="138"/>
      <c r="BU222" s="138"/>
      <c r="BV222" s="7"/>
      <c r="BW222" s="7"/>
      <c r="BX222" s="7"/>
    </row>
    <row r="223" spans="1:77" ht="22.5" customHeight="1" x14ac:dyDescent="0.25">
      <c r="A223" s="138">
        <v>2011</v>
      </c>
      <c r="B223" s="138">
        <v>16</v>
      </c>
      <c r="C223" s="138"/>
      <c r="D223" s="178" t="s">
        <v>136</v>
      </c>
      <c r="E223" s="146">
        <v>1916</v>
      </c>
      <c r="F223" s="138"/>
      <c r="G223" s="146"/>
      <c r="H223" s="146"/>
      <c r="I223" s="146"/>
      <c r="J223" s="146"/>
      <c r="K223" s="146"/>
      <c r="L223" s="179">
        <v>16</v>
      </c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  <c r="AC223" s="153"/>
      <c r="AD223" s="153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8">
        <v>2012</v>
      </c>
      <c r="B224" s="138">
        <v>17</v>
      </c>
      <c r="C224" s="138"/>
      <c r="D224" s="178" t="s">
        <v>137</v>
      </c>
      <c r="E224" s="138">
        <v>1917</v>
      </c>
      <c r="F224" s="138"/>
      <c r="G224" s="146"/>
      <c r="H224" s="146"/>
      <c r="I224" s="146"/>
      <c r="J224" s="146"/>
      <c r="K224" s="146"/>
      <c r="L224" s="179">
        <v>17</v>
      </c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53"/>
      <c r="AD224" s="153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8">
        <v>2013</v>
      </c>
      <c r="B225" s="138">
        <v>18</v>
      </c>
      <c r="C225" s="138"/>
      <c r="D225" s="178" t="s">
        <v>138</v>
      </c>
      <c r="E225" s="146">
        <v>1918</v>
      </c>
      <c r="F225" s="138"/>
      <c r="G225" s="146"/>
      <c r="H225" s="146"/>
      <c r="I225" s="146"/>
      <c r="J225" s="146"/>
      <c r="K225" s="146"/>
      <c r="L225" s="179">
        <v>18</v>
      </c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53"/>
      <c r="AD225" s="153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8">
        <v>2014</v>
      </c>
      <c r="B226" s="138">
        <v>19</v>
      </c>
      <c r="C226" s="138"/>
      <c r="D226" s="178" t="s">
        <v>139</v>
      </c>
      <c r="E226" s="138">
        <v>1919</v>
      </c>
      <c r="F226" s="138"/>
      <c r="G226" s="146"/>
      <c r="H226" s="146"/>
      <c r="I226" s="146"/>
      <c r="J226" s="146"/>
      <c r="K226" s="146"/>
      <c r="L226" s="179">
        <v>19</v>
      </c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53"/>
      <c r="AD226" s="153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8">
        <v>2015</v>
      </c>
      <c r="B227" s="138">
        <v>20</v>
      </c>
      <c r="C227" s="138"/>
      <c r="D227" s="178" t="s">
        <v>140</v>
      </c>
      <c r="E227" s="146">
        <v>1920</v>
      </c>
      <c r="F227" s="138"/>
      <c r="G227" s="146"/>
      <c r="H227" s="146"/>
      <c r="I227" s="146"/>
      <c r="J227" s="146"/>
      <c r="K227" s="146"/>
      <c r="L227" s="179">
        <v>20</v>
      </c>
      <c r="M227" s="146"/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53"/>
      <c r="AD227" s="153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8"/>
      <c r="B228" s="138">
        <v>21</v>
      </c>
      <c r="C228" s="138"/>
      <c r="D228" s="178" t="s">
        <v>141</v>
      </c>
      <c r="E228" s="138">
        <v>1921</v>
      </c>
      <c r="F228" s="138"/>
      <c r="G228" s="146"/>
      <c r="H228" s="146"/>
      <c r="I228" s="146"/>
      <c r="J228" s="146"/>
      <c r="K228" s="146"/>
      <c r="L228" s="179">
        <v>21</v>
      </c>
      <c r="M228" s="146"/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53"/>
      <c r="AD228" s="153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8"/>
      <c r="B229" s="138">
        <v>22</v>
      </c>
      <c r="C229" s="138"/>
      <c r="D229" s="178" t="s">
        <v>142</v>
      </c>
      <c r="E229" s="146">
        <v>1922</v>
      </c>
      <c r="F229" s="138"/>
      <c r="G229" s="146"/>
      <c r="H229" s="146"/>
      <c r="I229" s="146"/>
      <c r="J229" s="146"/>
      <c r="K229" s="146"/>
      <c r="L229" s="179">
        <v>22</v>
      </c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  <c r="AB229" s="146"/>
      <c r="AC229" s="153"/>
      <c r="AD229" s="153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8"/>
      <c r="B230" s="138">
        <v>23</v>
      </c>
      <c r="C230" s="138"/>
      <c r="D230" s="178" t="s">
        <v>143</v>
      </c>
      <c r="E230" s="138">
        <v>1923</v>
      </c>
      <c r="F230" s="138"/>
      <c r="G230" s="146"/>
      <c r="H230" s="146"/>
      <c r="I230" s="146"/>
      <c r="J230" s="146"/>
      <c r="K230" s="146"/>
      <c r="L230" s="179">
        <v>23</v>
      </c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53"/>
      <c r="AD230" s="153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8"/>
      <c r="B231" s="138">
        <v>24</v>
      </c>
      <c r="C231" s="138"/>
      <c r="D231" s="178" t="s">
        <v>144</v>
      </c>
      <c r="E231" s="146">
        <v>1924</v>
      </c>
      <c r="F231" s="138"/>
      <c r="G231" s="146"/>
      <c r="H231" s="146"/>
      <c r="I231" s="146"/>
      <c r="J231" s="146"/>
      <c r="K231" s="146"/>
      <c r="L231" s="179">
        <v>24</v>
      </c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53"/>
      <c r="AD231" s="153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8"/>
      <c r="B232" s="138">
        <v>25</v>
      </c>
      <c r="C232" s="138"/>
      <c r="D232" s="178" t="s">
        <v>145</v>
      </c>
      <c r="E232" s="138">
        <v>1925</v>
      </c>
      <c r="F232" s="138"/>
      <c r="G232" s="146"/>
      <c r="H232" s="146"/>
      <c r="I232" s="146"/>
      <c r="J232" s="146"/>
      <c r="K232" s="146"/>
      <c r="L232" s="179">
        <v>25</v>
      </c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53"/>
      <c r="AD232" s="153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8"/>
      <c r="B233" s="138">
        <v>26</v>
      </c>
      <c r="C233" s="138"/>
      <c r="D233" s="178" t="s">
        <v>146</v>
      </c>
      <c r="E233" s="146">
        <v>1926</v>
      </c>
      <c r="F233" s="138"/>
      <c r="G233" s="146"/>
      <c r="H233" s="146"/>
      <c r="I233" s="146"/>
      <c r="J233" s="146"/>
      <c r="K233" s="146"/>
      <c r="L233" s="179">
        <v>26</v>
      </c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  <c r="AB233" s="146"/>
      <c r="AC233" s="153"/>
      <c r="AD233" s="153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8"/>
      <c r="B234" s="138">
        <v>27</v>
      </c>
      <c r="C234" s="138"/>
      <c r="D234" s="178" t="s">
        <v>147</v>
      </c>
      <c r="E234" s="138">
        <v>1927</v>
      </c>
      <c r="F234" s="138"/>
      <c r="G234" s="146"/>
      <c r="H234" s="146"/>
      <c r="I234" s="146"/>
      <c r="J234" s="146"/>
      <c r="K234" s="146"/>
      <c r="L234" s="179">
        <v>27</v>
      </c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53"/>
      <c r="AD234" s="153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8"/>
      <c r="B235" s="138">
        <v>28</v>
      </c>
      <c r="C235" s="138"/>
      <c r="D235" s="178" t="s">
        <v>148</v>
      </c>
      <c r="E235" s="146">
        <v>1928</v>
      </c>
      <c r="F235" s="138"/>
      <c r="G235" s="146"/>
      <c r="H235" s="146"/>
      <c r="I235" s="146"/>
      <c r="J235" s="146"/>
      <c r="K235" s="146"/>
      <c r="L235" s="179">
        <v>28</v>
      </c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53"/>
      <c r="AD235" s="153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8"/>
      <c r="B236" s="138">
        <v>29</v>
      </c>
      <c r="C236" s="138"/>
      <c r="D236" s="178" t="s">
        <v>149</v>
      </c>
      <c r="E236" s="138">
        <v>1929</v>
      </c>
      <c r="F236" s="138"/>
      <c r="G236" s="146"/>
      <c r="H236" s="146"/>
      <c r="I236" s="146"/>
      <c r="J236" s="146"/>
      <c r="K236" s="146"/>
      <c r="L236" s="179">
        <v>29</v>
      </c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53"/>
      <c r="AD236" s="153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8"/>
      <c r="B237" s="138">
        <v>30</v>
      </c>
      <c r="C237" s="138"/>
      <c r="D237" s="178" t="s">
        <v>150</v>
      </c>
      <c r="E237" s="146">
        <v>1930</v>
      </c>
      <c r="F237" s="138"/>
      <c r="G237" s="146"/>
      <c r="H237" s="146"/>
      <c r="I237" s="146"/>
      <c r="J237" s="146"/>
      <c r="K237" s="146"/>
      <c r="L237" s="179">
        <v>30</v>
      </c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53"/>
      <c r="AD237" s="153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8"/>
      <c r="B238" s="146">
        <v>31</v>
      </c>
      <c r="C238" s="146"/>
      <c r="D238" s="178" t="s">
        <v>151</v>
      </c>
      <c r="E238" s="138">
        <v>1931</v>
      </c>
      <c r="F238" s="138"/>
      <c r="G238" s="138"/>
      <c r="H238" s="138"/>
      <c r="I238" s="138"/>
      <c r="J238" s="138"/>
      <c r="K238" s="138"/>
      <c r="L238" s="179">
        <v>31</v>
      </c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8"/>
      <c r="B239" s="138"/>
      <c r="C239" s="138"/>
      <c r="D239" s="178" t="s">
        <v>152</v>
      </c>
      <c r="E239" s="146">
        <v>1932</v>
      </c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8"/>
      <c r="B240" s="138"/>
      <c r="C240" s="138"/>
      <c r="D240" s="178" t="s">
        <v>153</v>
      </c>
      <c r="E240" s="138">
        <v>1933</v>
      </c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8"/>
      <c r="B241" s="138"/>
      <c r="C241" s="138"/>
      <c r="D241" s="178" t="s">
        <v>154</v>
      </c>
      <c r="E241" s="146">
        <v>1934</v>
      </c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8"/>
      <c r="B242" s="138"/>
      <c r="C242" s="138"/>
      <c r="D242" s="178" t="s">
        <v>155</v>
      </c>
      <c r="E242" s="138">
        <v>1935</v>
      </c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8"/>
      <c r="B243" s="138"/>
      <c r="C243" s="138"/>
      <c r="D243" s="178" t="s">
        <v>156</v>
      </c>
      <c r="E243" s="146">
        <v>1936</v>
      </c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8"/>
      <c r="B244" s="138"/>
      <c r="C244" s="138"/>
      <c r="D244" s="178" t="s">
        <v>157</v>
      </c>
      <c r="E244" s="138">
        <v>1937</v>
      </c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8"/>
      <c r="B245" s="138"/>
      <c r="C245" s="138"/>
      <c r="D245" s="178" t="s">
        <v>158</v>
      </c>
      <c r="E245" s="146">
        <v>1938</v>
      </c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8"/>
      <c r="B246" s="138"/>
      <c r="C246" s="138"/>
      <c r="D246" s="178" t="s">
        <v>159</v>
      </c>
      <c r="E246" s="138">
        <v>1939</v>
      </c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8"/>
      <c r="B247" s="138"/>
      <c r="C247" s="138"/>
      <c r="D247" s="178" t="s">
        <v>160</v>
      </c>
      <c r="E247" s="146">
        <v>1940</v>
      </c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8"/>
      <c r="B248" s="138"/>
      <c r="C248" s="138"/>
      <c r="D248" s="178" t="s">
        <v>161</v>
      </c>
      <c r="E248" s="138">
        <v>1941</v>
      </c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8"/>
      <c r="B249" s="138"/>
      <c r="C249" s="138"/>
      <c r="D249" s="178" t="s">
        <v>162</v>
      </c>
      <c r="E249" s="146">
        <v>1942</v>
      </c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8"/>
      <c r="B250" s="138"/>
      <c r="C250" s="138"/>
      <c r="D250" s="178" t="s">
        <v>163</v>
      </c>
      <c r="E250" s="138">
        <v>1943</v>
      </c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8"/>
      <c r="B251" s="138"/>
      <c r="C251" s="138"/>
      <c r="D251" s="178" t="s">
        <v>164</v>
      </c>
      <c r="E251" s="146">
        <v>1944</v>
      </c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8"/>
      <c r="B252" s="138"/>
      <c r="C252" s="138"/>
      <c r="D252" s="178" t="s">
        <v>165</v>
      </c>
      <c r="E252" s="138">
        <v>1945</v>
      </c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8"/>
      <c r="B253" s="138"/>
      <c r="C253" s="138"/>
      <c r="D253" s="178" t="s">
        <v>166</v>
      </c>
      <c r="E253" s="146">
        <v>1946</v>
      </c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8"/>
      <c r="B254" s="138"/>
      <c r="C254" s="138"/>
      <c r="D254" s="178" t="s">
        <v>167</v>
      </c>
      <c r="E254" s="138">
        <v>1947</v>
      </c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8"/>
      <c r="B255" s="138"/>
      <c r="C255" s="138"/>
      <c r="D255" s="178" t="s">
        <v>168</v>
      </c>
      <c r="E255" s="146">
        <v>1948</v>
      </c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8"/>
      <c r="B256" s="138"/>
      <c r="C256" s="138"/>
      <c r="D256" s="178" t="s">
        <v>169</v>
      </c>
      <c r="E256" s="138">
        <v>1949</v>
      </c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8"/>
      <c r="B257" s="138"/>
      <c r="C257" s="138"/>
      <c r="D257" s="178" t="s">
        <v>170</v>
      </c>
      <c r="E257" s="146">
        <v>1950</v>
      </c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8"/>
      <c r="B258" s="138"/>
      <c r="C258" s="138"/>
      <c r="D258" s="178" t="s">
        <v>171</v>
      </c>
      <c r="E258" s="138">
        <v>1951</v>
      </c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8"/>
      <c r="B259" s="138"/>
      <c r="C259" s="138"/>
      <c r="D259" s="178" t="s">
        <v>172</v>
      </c>
      <c r="E259" s="146">
        <v>1952</v>
      </c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8"/>
      <c r="B260" s="138"/>
      <c r="C260" s="138"/>
      <c r="D260" s="178" t="s">
        <v>173</v>
      </c>
      <c r="E260" s="138">
        <v>1953</v>
      </c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8"/>
      <c r="B261" s="138"/>
      <c r="C261" s="138"/>
      <c r="D261" s="178" t="s">
        <v>174</v>
      </c>
      <c r="E261" s="146">
        <v>1954</v>
      </c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8"/>
      <c r="B262" s="138"/>
      <c r="C262" s="138"/>
      <c r="D262" s="178" t="s">
        <v>175</v>
      </c>
      <c r="E262" s="138">
        <v>1955</v>
      </c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8"/>
      <c r="B263" s="138"/>
      <c r="C263" s="138"/>
      <c r="D263" s="178" t="s">
        <v>176</v>
      </c>
      <c r="E263" s="146">
        <v>1956</v>
      </c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8"/>
      <c r="B264" s="138"/>
      <c r="C264" s="138"/>
      <c r="D264" s="178" t="s">
        <v>177</v>
      </c>
      <c r="E264" s="138">
        <v>1957</v>
      </c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8"/>
      <c r="B265" s="138"/>
      <c r="C265" s="138"/>
      <c r="D265" s="178" t="s">
        <v>178</v>
      </c>
      <c r="E265" s="146">
        <v>1958</v>
      </c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8"/>
      <c r="B266" s="138"/>
      <c r="C266" s="138"/>
      <c r="D266" s="178" t="s">
        <v>179</v>
      </c>
      <c r="E266" s="138">
        <v>1959</v>
      </c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8"/>
      <c r="B267" s="138"/>
      <c r="C267" s="138"/>
      <c r="D267" s="178" t="s">
        <v>180</v>
      </c>
      <c r="E267" s="146">
        <v>1960</v>
      </c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8"/>
      <c r="B268" s="138"/>
      <c r="C268" s="138"/>
      <c r="D268" s="178" t="s">
        <v>181</v>
      </c>
      <c r="E268" s="138">
        <v>1961</v>
      </c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8"/>
      <c r="B269" s="138"/>
      <c r="C269" s="138"/>
      <c r="D269" s="178" t="s">
        <v>182</v>
      </c>
      <c r="E269" s="146">
        <v>1962</v>
      </c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8"/>
      <c r="B270" s="138"/>
      <c r="C270" s="138"/>
      <c r="D270" s="178" t="s">
        <v>183</v>
      </c>
      <c r="E270" s="138">
        <v>1963</v>
      </c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8"/>
      <c r="B271" s="138"/>
      <c r="C271" s="138"/>
      <c r="D271" s="178" t="s">
        <v>184</v>
      </c>
      <c r="E271" s="146">
        <v>1964</v>
      </c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8"/>
      <c r="B272" s="138"/>
      <c r="C272" s="138"/>
      <c r="D272" s="178" t="s">
        <v>185</v>
      </c>
      <c r="E272" s="138">
        <v>1965</v>
      </c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8"/>
      <c r="B273" s="138"/>
      <c r="C273" s="138"/>
      <c r="D273" s="178" t="s">
        <v>186</v>
      </c>
      <c r="E273" s="146">
        <v>1966</v>
      </c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8"/>
      <c r="B274" s="138"/>
      <c r="C274" s="138"/>
      <c r="D274" s="178" t="s">
        <v>187</v>
      </c>
      <c r="E274" s="138">
        <v>1967</v>
      </c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8"/>
      <c r="B275" s="138"/>
      <c r="C275" s="138"/>
      <c r="D275" s="178" t="s">
        <v>188</v>
      </c>
      <c r="E275" s="146">
        <v>1968</v>
      </c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8"/>
      <c r="B276" s="138"/>
      <c r="C276" s="138"/>
      <c r="D276" s="178" t="s">
        <v>189</v>
      </c>
      <c r="E276" s="138">
        <v>1969</v>
      </c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8"/>
      <c r="B277" s="138"/>
      <c r="C277" s="138"/>
      <c r="D277" s="178" t="s">
        <v>190</v>
      </c>
      <c r="E277" s="146">
        <v>1970</v>
      </c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8"/>
      <c r="B278" s="138"/>
      <c r="C278" s="138"/>
      <c r="D278" s="178" t="s">
        <v>191</v>
      </c>
      <c r="E278" s="138">
        <v>1971</v>
      </c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8"/>
      <c r="B279" s="138"/>
      <c r="C279" s="138"/>
      <c r="D279" s="178" t="s">
        <v>192</v>
      </c>
      <c r="E279" s="146">
        <v>1972</v>
      </c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8"/>
      <c r="B280" s="138"/>
      <c r="C280" s="138"/>
      <c r="D280" s="178" t="s">
        <v>193</v>
      </c>
      <c r="E280" s="138">
        <v>1973</v>
      </c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8"/>
      <c r="B281" s="138"/>
      <c r="C281" s="138"/>
      <c r="D281" s="178" t="s">
        <v>194</v>
      </c>
      <c r="E281" s="146">
        <v>1974</v>
      </c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8"/>
      <c r="B282" s="138"/>
      <c r="C282" s="138"/>
      <c r="D282" s="178" t="s">
        <v>195</v>
      </c>
      <c r="E282" s="138">
        <v>1975</v>
      </c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8"/>
      <c r="B283" s="138"/>
      <c r="C283" s="138"/>
      <c r="D283" s="178" t="s">
        <v>196</v>
      </c>
      <c r="E283" s="146">
        <v>1976</v>
      </c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8"/>
      <c r="B284" s="138"/>
      <c r="C284" s="138"/>
      <c r="D284" s="178" t="s">
        <v>197</v>
      </c>
      <c r="E284" s="138">
        <v>1977</v>
      </c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8"/>
      <c r="B285" s="138"/>
      <c r="C285" s="138"/>
      <c r="D285" s="178" t="s">
        <v>198</v>
      </c>
      <c r="E285" s="146">
        <v>1978</v>
      </c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8"/>
      <c r="B286" s="138"/>
      <c r="C286" s="138"/>
      <c r="D286" s="178" t="s">
        <v>199</v>
      </c>
      <c r="E286" s="138">
        <v>1979</v>
      </c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8"/>
      <c r="B287" s="138"/>
      <c r="C287" s="138"/>
      <c r="D287" s="178" t="s">
        <v>200</v>
      </c>
      <c r="E287" s="146">
        <v>1980</v>
      </c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8"/>
      <c r="B288" s="138"/>
      <c r="C288" s="138"/>
      <c r="D288" s="178" t="s">
        <v>201</v>
      </c>
      <c r="E288" s="138">
        <v>1981</v>
      </c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8"/>
      <c r="B289" s="138"/>
      <c r="C289" s="138"/>
      <c r="D289" s="178" t="s">
        <v>202</v>
      </c>
      <c r="E289" s="146">
        <v>1982</v>
      </c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8"/>
      <c r="B290" s="138"/>
      <c r="C290" s="138"/>
      <c r="D290" s="178" t="s">
        <v>203</v>
      </c>
      <c r="E290" s="138">
        <v>1983</v>
      </c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8"/>
      <c r="B291" s="138"/>
      <c r="C291" s="138"/>
      <c r="D291" s="178" t="s">
        <v>204</v>
      </c>
      <c r="E291" s="146">
        <v>1984</v>
      </c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8"/>
      <c r="B292" s="138"/>
      <c r="C292" s="138"/>
      <c r="D292" s="178" t="s">
        <v>205</v>
      </c>
      <c r="E292" s="138">
        <v>1985</v>
      </c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8"/>
      <c r="B293" s="138"/>
      <c r="C293" s="138"/>
      <c r="D293" s="178" t="s">
        <v>206</v>
      </c>
      <c r="E293" s="146">
        <v>1986</v>
      </c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8"/>
      <c r="B294" s="138"/>
      <c r="C294" s="138"/>
      <c r="D294" s="178" t="s">
        <v>207</v>
      </c>
      <c r="E294" s="138">
        <v>1987</v>
      </c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8"/>
      <c r="B295" s="138"/>
      <c r="C295" s="138"/>
      <c r="D295" s="178" t="s">
        <v>208</v>
      </c>
      <c r="E295" s="146">
        <v>1988</v>
      </c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8"/>
      <c r="B296" s="138"/>
      <c r="C296" s="138"/>
      <c r="D296" s="178" t="s">
        <v>209</v>
      </c>
      <c r="E296" s="138">
        <v>1989</v>
      </c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8"/>
      <c r="B297" s="138"/>
      <c r="C297" s="138"/>
      <c r="D297" s="178" t="s">
        <v>210</v>
      </c>
      <c r="E297" s="146">
        <v>1990</v>
      </c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8"/>
      <c r="B298" s="138"/>
      <c r="C298" s="138"/>
      <c r="D298" s="178" t="s">
        <v>211</v>
      </c>
      <c r="E298" s="138">
        <v>1991</v>
      </c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8"/>
      <c r="B299" s="138"/>
      <c r="C299" s="138"/>
      <c r="D299" s="178" t="s">
        <v>212</v>
      </c>
      <c r="E299" s="146">
        <v>1992</v>
      </c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8"/>
      <c r="B300" s="138"/>
      <c r="C300" s="138"/>
      <c r="D300" s="178" t="s">
        <v>213</v>
      </c>
      <c r="E300" s="138">
        <v>1993</v>
      </c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8"/>
      <c r="B301" s="138"/>
      <c r="C301" s="138"/>
      <c r="D301" s="178" t="s">
        <v>214</v>
      </c>
      <c r="E301" s="146">
        <v>1994</v>
      </c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8"/>
      <c r="B302" s="138"/>
      <c r="C302" s="138"/>
      <c r="D302" s="178" t="s">
        <v>215</v>
      </c>
      <c r="E302" s="138">
        <v>1995</v>
      </c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8"/>
      <c r="B303" s="138"/>
      <c r="C303" s="138"/>
      <c r="D303" s="178" t="s">
        <v>216</v>
      </c>
      <c r="E303" s="146">
        <v>1996</v>
      </c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8"/>
      <c r="B304" s="138"/>
      <c r="C304" s="138"/>
      <c r="D304" s="178" t="s">
        <v>217</v>
      </c>
      <c r="E304" s="138">
        <v>1997</v>
      </c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8"/>
      <c r="B305" s="138"/>
      <c r="C305" s="138"/>
      <c r="D305" s="178" t="s">
        <v>218</v>
      </c>
      <c r="E305" s="146">
        <v>1998</v>
      </c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8"/>
      <c r="B306" s="138"/>
      <c r="C306" s="138"/>
      <c r="D306" s="178" t="s">
        <v>219</v>
      </c>
      <c r="E306" s="138">
        <v>1999</v>
      </c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8"/>
      <c r="B307" s="138"/>
      <c r="C307" s="138"/>
      <c r="D307" s="178" t="s">
        <v>220</v>
      </c>
      <c r="E307" s="146">
        <v>2000</v>
      </c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8"/>
      <c r="B308" s="138"/>
      <c r="C308" s="138"/>
      <c r="D308" s="178" t="s">
        <v>221</v>
      </c>
      <c r="E308" s="138">
        <v>2001</v>
      </c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8"/>
      <c r="B309" s="138"/>
      <c r="C309" s="138"/>
      <c r="D309" s="178" t="s">
        <v>222</v>
      </c>
      <c r="E309" s="146">
        <v>2002</v>
      </c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8"/>
      <c r="B310" s="138"/>
      <c r="C310" s="138"/>
      <c r="D310" s="178" t="s">
        <v>223</v>
      </c>
      <c r="E310" s="138">
        <v>2003</v>
      </c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8"/>
      <c r="B311" s="138"/>
      <c r="C311" s="138"/>
      <c r="D311" s="178" t="s">
        <v>224</v>
      </c>
      <c r="E311" s="146">
        <v>2004</v>
      </c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8"/>
      <c r="B312" s="138"/>
      <c r="C312" s="138"/>
      <c r="D312" s="178" t="s">
        <v>225</v>
      </c>
      <c r="E312" s="138">
        <v>2005</v>
      </c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8"/>
      <c r="B313" s="138"/>
      <c r="C313" s="138"/>
      <c r="D313" s="178" t="s">
        <v>226</v>
      </c>
      <c r="E313" s="146">
        <v>2006</v>
      </c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8"/>
      <c r="B314" s="138"/>
      <c r="C314" s="138"/>
      <c r="D314" s="178" t="s">
        <v>227</v>
      </c>
      <c r="E314" s="138">
        <v>2007</v>
      </c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8"/>
      <c r="B315" s="138"/>
      <c r="C315" s="138"/>
      <c r="D315" s="178" t="s">
        <v>228</v>
      </c>
      <c r="E315" s="146">
        <v>2008</v>
      </c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8"/>
      <c r="B316" s="138"/>
      <c r="C316" s="138"/>
      <c r="D316" s="178" t="s">
        <v>229</v>
      </c>
      <c r="E316" s="138">
        <v>2009</v>
      </c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8"/>
      <c r="B317" s="138"/>
      <c r="C317" s="138"/>
      <c r="D317" s="178" t="s">
        <v>230</v>
      </c>
      <c r="E317" s="146">
        <v>2010</v>
      </c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8"/>
      <c r="B318" s="138"/>
      <c r="C318" s="138"/>
      <c r="D318" s="178" t="s">
        <v>231</v>
      </c>
      <c r="E318" s="138">
        <v>2011</v>
      </c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8"/>
      <c r="B319" s="138"/>
      <c r="C319" s="138"/>
      <c r="D319" s="178" t="s">
        <v>232</v>
      </c>
      <c r="E319" s="138">
        <v>2012</v>
      </c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8"/>
      <c r="B320" s="138"/>
      <c r="C320" s="138"/>
      <c r="D320" s="178" t="s">
        <v>233</v>
      </c>
      <c r="E320" s="138">
        <v>2013</v>
      </c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8"/>
      <c r="B321" s="138"/>
      <c r="C321" s="138"/>
      <c r="D321" s="178" t="s">
        <v>234</v>
      </c>
      <c r="E321" s="138">
        <v>2014</v>
      </c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8"/>
      <c r="B322" s="138"/>
      <c r="C322" s="138"/>
      <c r="D322" s="178" t="s">
        <v>235</v>
      </c>
      <c r="E322" s="138">
        <v>2015</v>
      </c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8"/>
      <c r="B323" s="138"/>
      <c r="C323" s="138"/>
      <c r="D323" s="178" t="s">
        <v>236</v>
      </c>
      <c r="E323" s="138">
        <v>2016</v>
      </c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8"/>
      <c r="B324" s="138"/>
      <c r="C324" s="138"/>
      <c r="D324" s="178" t="s">
        <v>237</v>
      </c>
      <c r="E324" s="138">
        <v>2017</v>
      </c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8"/>
      <c r="B325" s="138"/>
      <c r="C325" s="138"/>
      <c r="D325" s="178" t="s">
        <v>238</v>
      </c>
      <c r="E325" s="138">
        <v>2018</v>
      </c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8"/>
      <c r="B326" s="138"/>
      <c r="C326" s="138"/>
      <c r="D326" s="178" t="s">
        <v>239</v>
      </c>
      <c r="E326" s="138">
        <v>2019</v>
      </c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8"/>
      <c r="B327" s="138"/>
      <c r="C327" s="138"/>
      <c r="D327" s="178" t="s">
        <v>240</v>
      </c>
      <c r="E327" s="138">
        <v>2020</v>
      </c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8"/>
      <c r="B328" s="138"/>
      <c r="C328" s="138"/>
      <c r="D328" s="178" t="s">
        <v>241</v>
      </c>
      <c r="E328" s="138">
        <v>2021</v>
      </c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8"/>
      <c r="B329" s="138"/>
      <c r="C329" s="138"/>
      <c r="D329" s="178" t="s">
        <v>242</v>
      </c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8"/>
      <c r="B330" s="138"/>
      <c r="C330" s="138"/>
      <c r="D330" s="178" t="s">
        <v>243</v>
      </c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8"/>
      <c r="B331" s="138"/>
      <c r="C331" s="138"/>
      <c r="D331" s="178" t="s">
        <v>244</v>
      </c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8"/>
      <c r="B332" s="138"/>
      <c r="C332" s="138"/>
      <c r="D332" s="178" t="s">
        <v>245</v>
      </c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8"/>
      <c r="B333" s="138"/>
      <c r="C333" s="138"/>
      <c r="D333" s="178" t="s">
        <v>246</v>
      </c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8"/>
      <c r="B334" s="138"/>
      <c r="C334" s="138"/>
      <c r="D334" s="178" t="s">
        <v>247</v>
      </c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8"/>
      <c r="B335" s="138"/>
      <c r="C335" s="138"/>
      <c r="D335" s="178" t="s">
        <v>248</v>
      </c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8"/>
      <c r="B336" s="138"/>
      <c r="C336" s="138"/>
      <c r="D336" s="178" t="s">
        <v>249</v>
      </c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8"/>
      <c r="B337" s="138"/>
      <c r="C337" s="138"/>
      <c r="D337" s="178" t="s">
        <v>250</v>
      </c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8"/>
      <c r="B338" s="138"/>
      <c r="C338" s="138"/>
      <c r="D338" s="178" t="s">
        <v>251</v>
      </c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8"/>
      <c r="B339" s="138"/>
      <c r="C339" s="138"/>
      <c r="D339" s="178" t="s">
        <v>252</v>
      </c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8"/>
      <c r="B340" s="138"/>
      <c r="C340" s="138"/>
      <c r="D340" s="178" t="s">
        <v>253</v>
      </c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8"/>
      <c r="B341" s="138"/>
      <c r="C341" s="138"/>
      <c r="D341" s="178" t="s">
        <v>254</v>
      </c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8"/>
      <c r="B342" s="138"/>
      <c r="C342" s="138"/>
      <c r="D342" s="178" t="s">
        <v>255</v>
      </c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8"/>
      <c r="B343" s="138"/>
      <c r="C343" s="138"/>
      <c r="D343" s="178" t="s">
        <v>256</v>
      </c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8"/>
      <c r="B344" s="138"/>
      <c r="C344" s="138"/>
      <c r="D344" s="178" t="s">
        <v>257</v>
      </c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8"/>
      <c r="B345" s="138"/>
      <c r="C345" s="138"/>
      <c r="D345" s="178" t="s">
        <v>258</v>
      </c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8"/>
      <c r="B346" s="138"/>
      <c r="C346" s="138"/>
      <c r="D346" s="178" t="s">
        <v>259</v>
      </c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8"/>
      <c r="B347" s="138"/>
      <c r="C347" s="138"/>
      <c r="D347" s="178" t="s">
        <v>260</v>
      </c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8"/>
      <c r="B348" s="138"/>
      <c r="C348" s="138"/>
      <c r="D348" s="178" t="s">
        <v>261</v>
      </c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8"/>
      <c r="B349" s="138"/>
      <c r="C349" s="138"/>
      <c r="D349" s="178" t="s">
        <v>262</v>
      </c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8"/>
      <c r="B350" s="138"/>
      <c r="C350" s="138"/>
      <c r="D350" s="178" t="s">
        <v>263</v>
      </c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8"/>
      <c r="B351" s="138"/>
      <c r="C351" s="138"/>
      <c r="D351" s="178" t="s">
        <v>264</v>
      </c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8"/>
      <c r="B352" s="138"/>
      <c r="C352" s="138"/>
      <c r="D352" s="178" t="s">
        <v>265</v>
      </c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8"/>
      <c r="B353" s="138"/>
      <c r="C353" s="138"/>
      <c r="D353" s="178" t="s">
        <v>266</v>
      </c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8"/>
      <c r="B354" s="138"/>
      <c r="C354" s="138"/>
      <c r="D354" s="178" t="s">
        <v>267</v>
      </c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8"/>
      <c r="B355" s="138"/>
      <c r="C355" s="138"/>
      <c r="D355" s="178" t="s">
        <v>268</v>
      </c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8"/>
      <c r="B356" s="138"/>
      <c r="C356" s="138"/>
      <c r="D356" s="178" t="s">
        <v>269</v>
      </c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8"/>
      <c r="B357" s="138"/>
      <c r="C357" s="138"/>
      <c r="D357" s="178" t="s">
        <v>270</v>
      </c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8"/>
      <c r="B358" s="138"/>
      <c r="C358" s="138"/>
      <c r="D358" s="178" t="s">
        <v>271</v>
      </c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8"/>
      <c r="B359" s="138"/>
      <c r="C359" s="138"/>
      <c r="D359" s="178" t="s">
        <v>272</v>
      </c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8"/>
      <c r="B360" s="138"/>
      <c r="C360" s="138"/>
      <c r="D360" s="178" t="s">
        <v>273</v>
      </c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8"/>
      <c r="B361" s="138"/>
      <c r="C361" s="138"/>
      <c r="D361" s="178" t="s">
        <v>274</v>
      </c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8"/>
      <c r="B362" s="138"/>
      <c r="C362" s="138"/>
      <c r="D362" s="178" t="s">
        <v>275</v>
      </c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8"/>
      <c r="B363" s="138"/>
      <c r="C363" s="138"/>
      <c r="D363" s="178" t="s">
        <v>276</v>
      </c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8"/>
      <c r="B364" s="138"/>
      <c r="C364" s="138"/>
      <c r="D364" s="178" t="s">
        <v>277</v>
      </c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8"/>
      <c r="B365" s="138"/>
      <c r="C365" s="138"/>
      <c r="D365" s="178" t="s">
        <v>278</v>
      </c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8"/>
      <c r="B366" s="138"/>
      <c r="C366" s="138"/>
      <c r="D366" s="178" t="s">
        <v>279</v>
      </c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8"/>
      <c r="B367" s="138"/>
      <c r="C367" s="138"/>
      <c r="D367" s="178" t="s">
        <v>280</v>
      </c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8"/>
      <c r="B368" s="138"/>
      <c r="C368" s="138"/>
      <c r="D368" s="178" t="s">
        <v>281</v>
      </c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8"/>
      <c r="B369" s="138"/>
      <c r="C369" s="138"/>
      <c r="D369" s="178" t="s">
        <v>282</v>
      </c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8"/>
      <c r="B370" s="138"/>
      <c r="C370" s="138"/>
      <c r="D370" s="178" t="s">
        <v>283</v>
      </c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8"/>
      <c r="B371" s="138"/>
      <c r="C371" s="138"/>
      <c r="D371" s="178" t="s">
        <v>284</v>
      </c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8"/>
      <c r="B372" s="138"/>
      <c r="C372" s="138"/>
      <c r="D372" s="178" t="s">
        <v>285</v>
      </c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8"/>
      <c r="B373" s="138"/>
      <c r="C373" s="138"/>
      <c r="D373" s="178" t="s">
        <v>286</v>
      </c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8"/>
      <c r="B374" s="138"/>
      <c r="C374" s="138"/>
      <c r="D374" s="178" t="s">
        <v>287</v>
      </c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8"/>
      <c r="B375" s="138"/>
      <c r="C375" s="138"/>
      <c r="D375" s="178" t="s">
        <v>288</v>
      </c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8"/>
      <c r="B376" s="138"/>
      <c r="C376" s="138"/>
      <c r="D376" s="178" t="s">
        <v>289</v>
      </c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8"/>
      <c r="B377" s="138"/>
      <c r="C377" s="138"/>
      <c r="D377" s="178" t="s">
        <v>290</v>
      </c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8"/>
      <c r="B378" s="138"/>
      <c r="C378" s="138"/>
      <c r="D378" s="178" t="s">
        <v>291</v>
      </c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8"/>
      <c r="B379" s="138"/>
      <c r="C379" s="138"/>
      <c r="D379" s="178" t="s">
        <v>292</v>
      </c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8"/>
      <c r="B380" s="138"/>
      <c r="C380" s="138"/>
      <c r="D380" s="178" t="s">
        <v>293</v>
      </c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8"/>
      <c r="B381" s="138"/>
      <c r="C381" s="138"/>
      <c r="D381" s="178" t="s">
        <v>294</v>
      </c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8"/>
      <c r="B382" s="138"/>
      <c r="C382" s="138"/>
      <c r="D382" s="178" t="s">
        <v>295</v>
      </c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8"/>
      <c r="B383" s="138"/>
      <c r="C383" s="138"/>
      <c r="D383" s="178" t="s">
        <v>296</v>
      </c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8"/>
      <c r="B384" s="138"/>
      <c r="C384" s="138"/>
      <c r="D384" s="178" t="s">
        <v>297</v>
      </c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8"/>
      <c r="B385" s="138"/>
      <c r="C385" s="138"/>
      <c r="D385" s="178" t="s">
        <v>298</v>
      </c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8"/>
      <c r="B386" s="138"/>
      <c r="C386" s="138"/>
      <c r="D386" s="178" t="s">
        <v>299</v>
      </c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8"/>
      <c r="B387" s="138"/>
      <c r="C387" s="138"/>
      <c r="D387" s="178" t="s">
        <v>300</v>
      </c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8"/>
      <c r="B388" s="138"/>
      <c r="C388" s="138"/>
      <c r="D388" s="178" t="s">
        <v>301</v>
      </c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8"/>
      <c r="B389" s="138"/>
      <c r="C389" s="138"/>
      <c r="D389" s="178" t="s">
        <v>302</v>
      </c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8"/>
      <c r="B390" s="138"/>
      <c r="C390" s="138"/>
      <c r="D390" s="178" t="s">
        <v>303</v>
      </c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8"/>
      <c r="B391" s="138"/>
      <c r="C391" s="138"/>
      <c r="D391" s="178" t="s">
        <v>304</v>
      </c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8"/>
      <c r="B392" s="138"/>
      <c r="C392" s="138"/>
      <c r="D392" s="178" t="s">
        <v>305</v>
      </c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8"/>
      <c r="B393" s="138"/>
      <c r="C393" s="138"/>
      <c r="D393" s="178" t="s">
        <v>306</v>
      </c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8"/>
      <c r="B394" s="138"/>
      <c r="C394" s="138"/>
      <c r="D394" s="178" t="s">
        <v>307</v>
      </c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8"/>
      <c r="B395" s="138"/>
      <c r="C395" s="138"/>
      <c r="D395" s="178" t="s">
        <v>308</v>
      </c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8"/>
      <c r="B396" s="138"/>
      <c r="C396" s="138"/>
      <c r="D396" s="178" t="s">
        <v>309</v>
      </c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8"/>
      <c r="B397" s="138"/>
      <c r="C397" s="138"/>
      <c r="D397" s="178" t="s">
        <v>310</v>
      </c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8"/>
      <c r="B398" s="138"/>
      <c r="C398" s="138"/>
      <c r="D398" s="178" t="s">
        <v>311</v>
      </c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8"/>
      <c r="B399" s="138"/>
      <c r="C399" s="138"/>
      <c r="D399" s="178" t="s">
        <v>312</v>
      </c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GIcX39mY+N1Xo/LxyD9t2HIKi9F1gIx6b/ON6Hw51odWpjFcAXUwahpC0e8feSD7NLQjC0dLa1b6M5mlwKmaRA==" saltValue="7D5n4MofJxddyHTugCqzgw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24" t="str">
        <f>CONCATENATE("Contractors ","(CVR: ",'Specification of wages &amp; taxes'!C3,")"," list of subcontractors, ")</f>
        <v xml:space="preserve">Contractors (CVR: ) list of subcontractors, 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3"/>
    </row>
    <row r="2" spans="1:16" ht="18" customHeight="1" x14ac:dyDescent="0.25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21"/>
    </row>
    <row r="3" spans="1:16" ht="18" customHeight="1" x14ac:dyDescent="0.25">
      <c r="A3" s="231" t="s">
        <v>3</v>
      </c>
      <c r="B3" s="228" t="s">
        <v>333</v>
      </c>
      <c r="C3" s="227" t="s">
        <v>13</v>
      </c>
      <c r="D3" s="222" t="s">
        <v>15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23"/>
      <c r="P3" s="33"/>
    </row>
    <row r="4" spans="1:16" ht="18" customHeight="1" x14ac:dyDescent="0.25">
      <c r="A4" s="229"/>
      <c r="B4" s="229"/>
      <c r="C4" s="207"/>
      <c r="D4" s="39" t="s">
        <v>20</v>
      </c>
      <c r="E4" s="39" t="s">
        <v>22</v>
      </c>
      <c r="F4" s="225" t="str">
        <f>"         reported tax payments"</f>
        <v xml:space="preserve">         reported tax payments</v>
      </c>
      <c r="G4" s="201"/>
      <c r="H4" s="201"/>
      <c r="I4" s="44" t="str">
        <f>"3 )         N:"</f>
        <v>3 )         N:</v>
      </c>
      <c r="J4" s="225" t="s">
        <v>25</v>
      </c>
      <c r="K4" s="201"/>
      <c r="L4" s="201"/>
      <c r="M4" s="201"/>
      <c r="N4" s="201"/>
      <c r="O4" s="45"/>
      <c r="P4" s="46"/>
    </row>
    <row r="5" spans="1:16" ht="18" customHeight="1" x14ac:dyDescent="0.25">
      <c r="A5" s="229"/>
      <c r="B5" s="229"/>
      <c r="C5" s="207"/>
      <c r="D5" s="39" t="s">
        <v>26</v>
      </c>
      <c r="E5" s="39" t="s">
        <v>27</v>
      </c>
      <c r="F5" s="226" t="str">
        <f>"         waiting for information"</f>
        <v xml:space="preserve">         waiting for information</v>
      </c>
      <c r="G5" s="210"/>
      <c r="H5" s="210"/>
      <c r="I5" s="44" t="str">
        <f>"4 )         F:"</f>
        <v>4 )         F:</v>
      </c>
      <c r="J5" s="226" t="s">
        <v>29</v>
      </c>
      <c r="K5" s="210"/>
      <c r="L5" s="210"/>
      <c r="M5" s="210"/>
      <c r="N5" s="210"/>
      <c r="O5" s="45"/>
      <c r="P5" s="50"/>
    </row>
    <row r="6" spans="1:16" ht="18" customHeight="1" x14ac:dyDescent="0.25">
      <c r="A6" s="229"/>
      <c r="B6" s="229"/>
      <c r="C6" s="207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2022</v>
      </c>
    </row>
    <row r="7" spans="1:16" ht="18" customHeight="1" x14ac:dyDescent="0.25">
      <c r="A7" s="230"/>
      <c r="B7" s="230"/>
      <c r="C7" s="212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8"/>
      <c r="B8" s="118"/>
      <c r="C8" s="119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71" t="str">
        <f t="shared" ref="P8:P162" si="1">IF(SUMIF(D8:O8,"&gt;0")&gt;0,SUMIF(D8:O8,"&gt;0"),"")</f>
        <v/>
      </c>
    </row>
    <row r="9" spans="1:16" ht="22.5" customHeight="1" x14ac:dyDescent="0.25">
      <c r="A9" s="118"/>
      <c r="B9" s="118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71" t="str">
        <f t="shared" si="1"/>
        <v/>
      </c>
    </row>
    <row r="10" spans="1:16" ht="22.5" customHeight="1" x14ac:dyDescent="0.25">
      <c r="A10" s="118"/>
      <c r="B10" s="118"/>
      <c r="C10" s="11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71" t="str">
        <f t="shared" si="1"/>
        <v/>
      </c>
    </row>
    <row r="11" spans="1:16" ht="22.5" customHeight="1" x14ac:dyDescent="0.25">
      <c r="A11" s="118"/>
      <c r="B11" s="118"/>
      <c r="C11" s="118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71" t="str">
        <f t="shared" si="1"/>
        <v/>
      </c>
    </row>
    <row r="12" spans="1:16" ht="22.5" customHeight="1" x14ac:dyDescent="0.25">
      <c r="A12" s="118"/>
      <c r="B12" s="118"/>
      <c r="C12" s="11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71" t="str">
        <f t="shared" si="1"/>
        <v/>
      </c>
    </row>
    <row r="13" spans="1:16" ht="22.5" customHeight="1" x14ac:dyDescent="0.25">
      <c r="A13" s="118"/>
      <c r="B13" s="118"/>
      <c r="C13" s="11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71" t="str">
        <f t="shared" si="1"/>
        <v/>
      </c>
    </row>
    <row r="14" spans="1:16" ht="22.5" customHeight="1" x14ac:dyDescent="0.25">
      <c r="A14" s="118"/>
      <c r="B14" s="118"/>
      <c r="C14" s="11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71" t="str">
        <f t="shared" si="1"/>
        <v/>
      </c>
    </row>
    <row r="15" spans="1:16" ht="22.5" customHeight="1" x14ac:dyDescent="0.25">
      <c r="A15" s="118"/>
      <c r="B15" s="118"/>
      <c r="C15" s="11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71" t="str">
        <f t="shared" si="1"/>
        <v/>
      </c>
    </row>
    <row r="16" spans="1:16" ht="22.5" customHeight="1" x14ac:dyDescent="0.25">
      <c r="A16" s="118"/>
      <c r="B16" s="118"/>
      <c r="C16" s="11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71" t="str">
        <f t="shared" si="1"/>
        <v/>
      </c>
    </row>
    <row r="17" spans="1:16" ht="22.5" customHeight="1" x14ac:dyDescent="0.25">
      <c r="A17" s="118"/>
      <c r="B17" s="118"/>
      <c r="C17" s="11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71" t="str">
        <f t="shared" si="1"/>
        <v/>
      </c>
    </row>
    <row r="18" spans="1:16" ht="22.5" customHeight="1" x14ac:dyDescent="0.25">
      <c r="A18" s="118"/>
      <c r="B18" s="118"/>
      <c r="C18" s="11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71" t="str">
        <f t="shared" si="1"/>
        <v/>
      </c>
    </row>
    <row r="19" spans="1:16" ht="22.5" customHeight="1" x14ac:dyDescent="0.25">
      <c r="A19" s="118"/>
      <c r="B19" s="118"/>
      <c r="C19" s="11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71" t="str">
        <f t="shared" si="1"/>
        <v/>
      </c>
    </row>
    <row r="20" spans="1:16" ht="22.5" customHeight="1" x14ac:dyDescent="0.25">
      <c r="A20" s="118"/>
      <c r="B20" s="118"/>
      <c r="C20" s="11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71" t="str">
        <f t="shared" si="1"/>
        <v/>
      </c>
    </row>
    <row r="21" spans="1:16" ht="22.5" customHeight="1" x14ac:dyDescent="0.25">
      <c r="A21" s="118"/>
      <c r="B21" s="118"/>
      <c r="C21" s="118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71" t="str">
        <f t="shared" si="1"/>
        <v/>
      </c>
    </row>
    <row r="22" spans="1:16" ht="22.5" customHeight="1" x14ac:dyDescent="0.25">
      <c r="A22" s="118"/>
      <c r="B22" s="118"/>
      <c r="C22" s="118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71" t="str">
        <f t="shared" si="1"/>
        <v/>
      </c>
    </row>
    <row r="23" spans="1:16" ht="22.5" customHeight="1" x14ac:dyDescent="0.25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71" t="str">
        <f t="shared" si="1"/>
        <v/>
      </c>
    </row>
    <row r="24" spans="1:16" ht="22.5" customHeight="1" x14ac:dyDescent="0.25">
      <c r="A24" s="118"/>
      <c r="B24" s="118"/>
      <c r="C24" s="118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71" t="str">
        <f t="shared" si="1"/>
        <v/>
      </c>
    </row>
    <row r="25" spans="1:16" ht="22.5" customHeight="1" x14ac:dyDescent="0.25">
      <c r="A25" s="118"/>
      <c r="B25" s="118"/>
      <c r="C25" s="11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71" t="str">
        <f t="shared" si="1"/>
        <v/>
      </c>
    </row>
    <row r="26" spans="1:16" ht="22.5" customHeight="1" x14ac:dyDescent="0.25">
      <c r="A26" s="118"/>
      <c r="B26" s="118"/>
      <c r="C26" s="118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71" t="str">
        <f t="shared" si="1"/>
        <v/>
      </c>
    </row>
    <row r="27" spans="1:16" ht="22.5" customHeight="1" x14ac:dyDescent="0.25">
      <c r="A27" s="118"/>
      <c r="B27" s="118"/>
      <c r="C27" s="118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71" t="str">
        <f t="shared" si="1"/>
        <v/>
      </c>
    </row>
    <row r="28" spans="1:16" ht="22.5" customHeight="1" x14ac:dyDescent="0.25">
      <c r="A28" s="118"/>
      <c r="B28" s="118"/>
      <c r="C28" s="118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71" t="str">
        <f t="shared" si="1"/>
        <v/>
      </c>
    </row>
    <row r="29" spans="1:16" ht="22.5" customHeight="1" x14ac:dyDescent="0.25">
      <c r="A29" s="118"/>
      <c r="B29" s="118"/>
      <c r="C29" s="118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71" t="str">
        <f t="shared" si="1"/>
        <v/>
      </c>
    </row>
    <row r="30" spans="1:16" ht="22.5" customHeight="1" x14ac:dyDescent="0.25">
      <c r="A30" s="118"/>
      <c r="B30" s="118"/>
      <c r="C30" s="118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71" t="str">
        <f t="shared" si="1"/>
        <v/>
      </c>
    </row>
    <row r="31" spans="1:16" ht="22.5" customHeight="1" x14ac:dyDescent="0.25">
      <c r="A31" s="118"/>
      <c r="B31" s="118"/>
      <c r="C31" s="118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71" t="str">
        <f t="shared" si="1"/>
        <v/>
      </c>
    </row>
    <row r="32" spans="1:16" ht="22.5" customHeight="1" x14ac:dyDescent="0.25">
      <c r="A32" s="118"/>
      <c r="B32" s="118"/>
      <c r="C32" s="11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71" t="str">
        <f t="shared" si="1"/>
        <v/>
      </c>
    </row>
    <row r="33" spans="1:16" ht="22.5" customHeight="1" x14ac:dyDescent="0.25">
      <c r="A33" s="122"/>
      <c r="B33" s="122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71" t="str">
        <f t="shared" si="1"/>
        <v/>
      </c>
    </row>
    <row r="34" spans="1:16" ht="22.5" customHeight="1" x14ac:dyDescent="0.25">
      <c r="A34" s="122"/>
      <c r="B34" s="122"/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71" t="str">
        <f t="shared" si="1"/>
        <v/>
      </c>
    </row>
    <row r="35" spans="1:16" ht="22.5" customHeight="1" x14ac:dyDescent="0.25">
      <c r="A35" s="122"/>
      <c r="B35" s="122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71" t="str">
        <f t="shared" si="1"/>
        <v/>
      </c>
    </row>
    <row r="36" spans="1:16" ht="22.5" customHeight="1" x14ac:dyDescent="0.25">
      <c r="A36" s="122"/>
      <c r="B36" s="122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71" t="str">
        <f t="shared" si="1"/>
        <v/>
      </c>
    </row>
    <row r="37" spans="1:16" ht="22.5" customHeight="1" x14ac:dyDescent="0.25">
      <c r="A37" s="122"/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71" t="str">
        <f t="shared" si="1"/>
        <v/>
      </c>
    </row>
    <row r="38" spans="1:16" ht="22.5" customHeight="1" x14ac:dyDescent="0.25">
      <c r="A38" s="122"/>
      <c r="B38" s="122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71" t="str">
        <f t="shared" si="1"/>
        <v/>
      </c>
    </row>
    <row r="39" spans="1:16" ht="22.5" customHeight="1" x14ac:dyDescent="0.25">
      <c r="A39" s="122"/>
      <c r="B39" s="122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71" t="str">
        <f t="shared" si="1"/>
        <v/>
      </c>
    </row>
    <row r="40" spans="1:16" ht="22.5" customHeight="1" x14ac:dyDescent="0.25">
      <c r="A40" s="122"/>
      <c r="B40" s="122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71" t="str">
        <f t="shared" si="1"/>
        <v/>
      </c>
    </row>
    <row r="41" spans="1:16" ht="22.5" customHeight="1" x14ac:dyDescent="0.25">
      <c r="A41" s="122"/>
      <c r="B41" s="122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71" t="str">
        <f t="shared" si="1"/>
        <v/>
      </c>
    </row>
    <row r="42" spans="1:16" ht="22.5" customHeight="1" x14ac:dyDescent="0.25">
      <c r="A42" s="118"/>
      <c r="B42" s="118"/>
      <c r="C42" s="118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71" t="str">
        <f t="shared" si="1"/>
        <v/>
      </c>
    </row>
    <row r="43" spans="1:16" ht="22.5" customHeight="1" x14ac:dyDescent="0.25">
      <c r="A43" s="118"/>
      <c r="B43" s="118"/>
      <c r="C43" s="118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71" t="str">
        <f t="shared" si="1"/>
        <v/>
      </c>
    </row>
    <row r="44" spans="1:16" ht="22.5" customHeight="1" x14ac:dyDescent="0.25">
      <c r="A44" s="118"/>
      <c r="B44" s="118"/>
      <c r="C44" s="118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71" t="str">
        <f t="shared" si="1"/>
        <v/>
      </c>
    </row>
    <row r="45" spans="1:16" ht="22.5" customHeight="1" x14ac:dyDescent="0.25">
      <c r="A45" s="118"/>
      <c r="B45" s="118"/>
      <c r="C45" s="118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71" t="str">
        <f t="shared" si="1"/>
        <v/>
      </c>
    </row>
    <row r="46" spans="1:16" ht="22.5" customHeight="1" x14ac:dyDescent="0.25">
      <c r="A46" s="118"/>
      <c r="B46" s="118"/>
      <c r="C46" s="118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71" t="str">
        <f t="shared" si="1"/>
        <v/>
      </c>
    </row>
    <row r="47" spans="1:16" ht="22.5" customHeight="1" x14ac:dyDescent="0.25">
      <c r="A47" s="118"/>
      <c r="B47" s="118"/>
      <c r="C47" s="118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71" t="str">
        <f t="shared" si="1"/>
        <v/>
      </c>
    </row>
    <row r="48" spans="1:16" ht="22.5" customHeight="1" x14ac:dyDescent="0.25">
      <c r="A48" s="118"/>
      <c r="B48" s="118"/>
      <c r="C48" s="118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71" t="str">
        <f t="shared" si="1"/>
        <v/>
      </c>
    </row>
    <row r="49" spans="1:16" ht="22.5" customHeight="1" x14ac:dyDescent="0.25">
      <c r="A49" s="118"/>
      <c r="B49" s="118"/>
      <c r="C49" s="118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71" t="str">
        <f t="shared" si="1"/>
        <v/>
      </c>
    </row>
    <row r="50" spans="1:16" ht="22.5" customHeight="1" x14ac:dyDescent="0.25">
      <c r="A50" s="122"/>
      <c r="B50" s="122"/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71" t="str">
        <f t="shared" si="1"/>
        <v/>
      </c>
    </row>
    <row r="51" spans="1:16" ht="22.5" customHeight="1" x14ac:dyDescent="0.25">
      <c r="A51" s="122"/>
      <c r="B51" s="122"/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71" t="str">
        <f t="shared" si="1"/>
        <v/>
      </c>
    </row>
    <row r="52" spans="1:16" ht="22.5" customHeight="1" x14ac:dyDescent="0.25">
      <c r="A52" s="122"/>
      <c r="B52" s="122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71" t="str">
        <f t="shared" si="1"/>
        <v/>
      </c>
    </row>
    <row r="53" spans="1:16" ht="22.5" customHeight="1" x14ac:dyDescent="0.25">
      <c r="A53" s="122"/>
      <c r="B53" s="122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71" t="str">
        <f t="shared" si="1"/>
        <v/>
      </c>
    </row>
    <row r="54" spans="1:16" ht="22.5" customHeight="1" x14ac:dyDescent="0.25">
      <c r="A54" s="122"/>
      <c r="B54" s="122"/>
      <c r="C54" s="122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71" t="str">
        <f t="shared" si="1"/>
        <v/>
      </c>
    </row>
    <row r="55" spans="1:16" ht="22.5" customHeight="1" x14ac:dyDescent="0.25">
      <c r="A55" s="122"/>
      <c r="B55" s="122"/>
      <c r="C55" s="12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71" t="str">
        <f t="shared" si="1"/>
        <v/>
      </c>
    </row>
    <row r="56" spans="1:16" ht="22.5" customHeight="1" x14ac:dyDescent="0.25">
      <c r="A56" s="122"/>
      <c r="B56" s="122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71" t="str">
        <f t="shared" si="1"/>
        <v/>
      </c>
    </row>
    <row r="57" spans="1:16" ht="22.5" customHeight="1" x14ac:dyDescent="0.25">
      <c r="A57" s="122"/>
      <c r="B57" s="122"/>
      <c r="C57" s="122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71" t="str">
        <f t="shared" si="1"/>
        <v/>
      </c>
    </row>
    <row r="58" spans="1:16" ht="22.5" customHeight="1" x14ac:dyDescent="0.25">
      <c r="A58" s="122"/>
      <c r="B58" s="122"/>
      <c r="C58" s="122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71" t="str">
        <f t="shared" si="1"/>
        <v/>
      </c>
    </row>
    <row r="59" spans="1:16" ht="21.75" customHeight="1" x14ac:dyDescent="0.25">
      <c r="A59" s="118"/>
      <c r="B59" s="118"/>
      <c r="C59" s="11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71" t="str">
        <f t="shared" si="1"/>
        <v/>
      </c>
    </row>
    <row r="60" spans="1:16" ht="21.75" customHeight="1" x14ac:dyDescent="0.25">
      <c r="A60" s="118"/>
      <c r="B60" s="118"/>
      <c r="C60" s="118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71" t="str">
        <f t="shared" si="1"/>
        <v/>
      </c>
    </row>
    <row r="61" spans="1:16" ht="21.75" customHeight="1" x14ac:dyDescent="0.25">
      <c r="A61" s="118"/>
      <c r="B61" s="118"/>
      <c r="C61" s="118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71" t="str">
        <f t="shared" si="1"/>
        <v/>
      </c>
    </row>
    <row r="62" spans="1:16" ht="21.75" customHeight="1" x14ac:dyDescent="0.25">
      <c r="A62" s="118"/>
      <c r="B62" s="118"/>
      <c r="C62" s="118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71" t="str">
        <f t="shared" si="1"/>
        <v/>
      </c>
    </row>
    <row r="63" spans="1:16" ht="21.75" customHeight="1" x14ac:dyDescent="0.25">
      <c r="A63" s="118"/>
      <c r="B63" s="118"/>
      <c r="C63" s="118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71" t="str">
        <f t="shared" si="1"/>
        <v/>
      </c>
    </row>
    <row r="64" spans="1:16" ht="21.75" customHeight="1" x14ac:dyDescent="0.25">
      <c r="A64" s="118"/>
      <c r="B64" s="118"/>
      <c r="C64" s="118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71" t="str">
        <f t="shared" si="1"/>
        <v/>
      </c>
    </row>
    <row r="65" spans="1:16" ht="21.75" customHeight="1" x14ac:dyDescent="0.25">
      <c r="A65" s="118"/>
      <c r="B65" s="118"/>
      <c r="C65" s="118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71" t="str">
        <f t="shared" si="1"/>
        <v/>
      </c>
    </row>
    <row r="66" spans="1:16" ht="21.75" customHeight="1" x14ac:dyDescent="0.25">
      <c r="A66" s="118"/>
      <c r="B66" s="118"/>
      <c r="C66" s="118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71" t="str">
        <f t="shared" si="1"/>
        <v/>
      </c>
    </row>
    <row r="67" spans="1:16" ht="21.75" customHeight="1" x14ac:dyDescent="0.25">
      <c r="A67" s="118"/>
      <c r="B67" s="118"/>
      <c r="C67" s="118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71" t="str">
        <f t="shared" si="1"/>
        <v/>
      </c>
    </row>
    <row r="68" spans="1:16" ht="21.75" customHeight="1" x14ac:dyDescent="0.25">
      <c r="A68" s="118"/>
      <c r="B68" s="118"/>
      <c r="C68" s="118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71" t="str">
        <f t="shared" si="1"/>
        <v/>
      </c>
    </row>
    <row r="69" spans="1:16" ht="21.75" customHeight="1" x14ac:dyDescent="0.25">
      <c r="A69" s="118"/>
      <c r="B69" s="118"/>
      <c r="C69" s="118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71" t="str">
        <f t="shared" si="1"/>
        <v/>
      </c>
    </row>
    <row r="70" spans="1:16" ht="21.75" customHeight="1" x14ac:dyDescent="0.25">
      <c r="A70" s="118"/>
      <c r="B70" s="118"/>
      <c r="C70" s="118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71" t="str">
        <f t="shared" si="1"/>
        <v/>
      </c>
    </row>
    <row r="71" spans="1:16" ht="21.75" customHeight="1" x14ac:dyDescent="0.25">
      <c r="A71" s="118"/>
      <c r="B71" s="118"/>
      <c r="C71" s="118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71" t="str">
        <f t="shared" si="1"/>
        <v/>
      </c>
    </row>
    <row r="72" spans="1:16" ht="21.75" customHeight="1" x14ac:dyDescent="0.25">
      <c r="A72" s="118"/>
      <c r="B72" s="118"/>
      <c r="C72" s="118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71" t="str">
        <f t="shared" si="1"/>
        <v/>
      </c>
    </row>
    <row r="73" spans="1:16" ht="21.75" customHeight="1" x14ac:dyDescent="0.25">
      <c r="A73" s="118"/>
      <c r="B73" s="118"/>
      <c r="C73" s="118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71" t="str">
        <f t="shared" si="1"/>
        <v/>
      </c>
    </row>
    <row r="74" spans="1:16" ht="21.75" customHeight="1" x14ac:dyDescent="0.25">
      <c r="A74" s="118"/>
      <c r="B74" s="118"/>
      <c r="C74" s="118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71" t="str">
        <f t="shared" si="1"/>
        <v/>
      </c>
    </row>
    <row r="75" spans="1:16" ht="21.75" customHeight="1" x14ac:dyDescent="0.25">
      <c r="A75" s="118"/>
      <c r="B75" s="118"/>
      <c r="C75" s="118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71" t="str">
        <f t="shared" si="1"/>
        <v/>
      </c>
    </row>
    <row r="76" spans="1:16" ht="21.75" customHeight="1" x14ac:dyDescent="0.25">
      <c r="A76" s="118"/>
      <c r="B76" s="118"/>
      <c r="C76" s="118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71" t="str">
        <f t="shared" si="1"/>
        <v/>
      </c>
    </row>
    <row r="77" spans="1:16" ht="21.75" customHeight="1" x14ac:dyDescent="0.25">
      <c r="A77" s="118"/>
      <c r="B77" s="118"/>
      <c r="C77" s="118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71" t="str">
        <f t="shared" si="1"/>
        <v/>
      </c>
    </row>
    <row r="78" spans="1:16" ht="21.75" customHeight="1" x14ac:dyDescent="0.25">
      <c r="A78" s="118"/>
      <c r="B78" s="118"/>
      <c r="C78" s="118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71" t="str">
        <f t="shared" si="1"/>
        <v/>
      </c>
    </row>
    <row r="79" spans="1:16" ht="21.75" customHeight="1" x14ac:dyDescent="0.25">
      <c r="A79" s="118"/>
      <c r="B79" s="118"/>
      <c r="C79" s="118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71" t="str">
        <f t="shared" si="1"/>
        <v/>
      </c>
    </row>
    <row r="80" spans="1:16" ht="21.75" customHeight="1" x14ac:dyDescent="0.25">
      <c r="A80" s="118"/>
      <c r="B80" s="118"/>
      <c r="C80" s="118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71" t="str">
        <f t="shared" si="1"/>
        <v/>
      </c>
    </row>
    <row r="81" spans="1:16" ht="21.75" customHeight="1" x14ac:dyDescent="0.25">
      <c r="A81" s="118"/>
      <c r="B81" s="118"/>
      <c r="C81" s="118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71" t="str">
        <f t="shared" si="1"/>
        <v/>
      </c>
    </row>
    <row r="82" spans="1:16" ht="21.75" customHeight="1" x14ac:dyDescent="0.25">
      <c r="A82" s="118"/>
      <c r="B82" s="118"/>
      <c r="C82" s="118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71" t="str">
        <f t="shared" si="1"/>
        <v/>
      </c>
    </row>
    <row r="83" spans="1:16" ht="21.75" customHeight="1" x14ac:dyDescent="0.25">
      <c r="A83" s="118"/>
      <c r="B83" s="118"/>
      <c r="C83" s="118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71" t="str">
        <f t="shared" si="1"/>
        <v/>
      </c>
    </row>
    <row r="84" spans="1:16" ht="21.75" customHeight="1" x14ac:dyDescent="0.25">
      <c r="A84" s="122"/>
      <c r="B84" s="122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71" t="str">
        <f t="shared" si="1"/>
        <v/>
      </c>
    </row>
    <row r="85" spans="1:16" ht="21.75" customHeight="1" x14ac:dyDescent="0.25">
      <c r="A85" s="122"/>
      <c r="B85" s="122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71" t="str">
        <f t="shared" si="1"/>
        <v/>
      </c>
    </row>
    <row r="86" spans="1:16" ht="21.75" customHeight="1" x14ac:dyDescent="0.25">
      <c r="A86" s="122"/>
      <c r="B86" s="122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71" t="str">
        <f t="shared" si="1"/>
        <v/>
      </c>
    </row>
    <row r="87" spans="1:16" ht="21.75" customHeight="1" x14ac:dyDescent="0.25">
      <c r="A87" s="122"/>
      <c r="B87" s="122"/>
      <c r="C87" s="122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71" t="str">
        <f t="shared" si="1"/>
        <v/>
      </c>
    </row>
    <row r="88" spans="1:16" ht="21.75" customHeight="1" x14ac:dyDescent="0.25">
      <c r="A88" s="122"/>
      <c r="B88" s="122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71" t="str">
        <f t="shared" si="1"/>
        <v/>
      </c>
    </row>
    <row r="89" spans="1:16" ht="21.75" customHeight="1" x14ac:dyDescent="0.25">
      <c r="A89" s="122"/>
      <c r="B89" s="122"/>
      <c r="C89" s="122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71" t="str">
        <f t="shared" si="1"/>
        <v/>
      </c>
    </row>
    <row r="90" spans="1:16" ht="21.75" customHeight="1" x14ac:dyDescent="0.25">
      <c r="A90" s="122"/>
      <c r="B90" s="122"/>
      <c r="C90" s="122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71" t="str">
        <f t="shared" si="1"/>
        <v/>
      </c>
    </row>
    <row r="91" spans="1:16" ht="21.75" customHeight="1" x14ac:dyDescent="0.25">
      <c r="A91" s="122"/>
      <c r="B91" s="122"/>
      <c r="C91" s="122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71" t="str">
        <f t="shared" si="1"/>
        <v/>
      </c>
    </row>
    <row r="92" spans="1:16" ht="21.75" customHeight="1" x14ac:dyDescent="0.25">
      <c r="A92" s="122"/>
      <c r="B92" s="122"/>
      <c r="C92" s="122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71" t="str">
        <f t="shared" si="1"/>
        <v/>
      </c>
    </row>
    <row r="93" spans="1:16" ht="21.75" customHeight="1" x14ac:dyDescent="0.25">
      <c r="A93" s="118"/>
      <c r="B93" s="118"/>
      <c r="C93" s="118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71" t="str">
        <f t="shared" si="1"/>
        <v/>
      </c>
    </row>
    <row r="94" spans="1:16" ht="21.75" customHeight="1" x14ac:dyDescent="0.25">
      <c r="A94" s="118"/>
      <c r="B94" s="118"/>
      <c r="C94" s="118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71" t="str">
        <f t="shared" si="1"/>
        <v/>
      </c>
    </row>
    <row r="95" spans="1:16" ht="21.75" customHeight="1" x14ac:dyDescent="0.25">
      <c r="A95" s="118"/>
      <c r="B95" s="118"/>
      <c r="C95" s="118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71" t="str">
        <f t="shared" si="1"/>
        <v/>
      </c>
    </row>
    <row r="96" spans="1:16" ht="21.75" customHeight="1" x14ac:dyDescent="0.25">
      <c r="A96" s="118"/>
      <c r="B96" s="118"/>
      <c r="C96" s="118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71" t="str">
        <f t="shared" si="1"/>
        <v/>
      </c>
    </row>
    <row r="97" spans="1:16" ht="21.75" customHeight="1" x14ac:dyDescent="0.25">
      <c r="A97" s="118"/>
      <c r="B97" s="118"/>
      <c r="C97" s="118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71" t="str">
        <f t="shared" si="1"/>
        <v/>
      </c>
    </row>
    <row r="98" spans="1:16" ht="21.75" customHeight="1" x14ac:dyDescent="0.25">
      <c r="A98" s="118"/>
      <c r="B98" s="118"/>
      <c r="C98" s="118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71" t="str">
        <f t="shared" si="1"/>
        <v/>
      </c>
    </row>
    <row r="99" spans="1:16" ht="21.75" customHeight="1" x14ac:dyDescent="0.25">
      <c r="A99" s="118"/>
      <c r="B99" s="118"/>
      <c r="C99" s="118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71" t="str">
        <f t="shared" si="1"/>
        <v/>
      </c>
    </row>
    <row r="100" spans="1:16" ht="21.75" customHeight="1" x14ac:dyDescent="0.25">
      <c r="A100" s="118"/>
      <c r="B100" s="118"/>
      <c r="C100" s="118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71" t="str">
        <f t="shared" si="1"/>
        <v/>
      </c>
    </row>
    <row r="101" spans="1:16" ht="21.75" customHeight="1" x14ac:dyDescent="0.25">
      <c r="A101" s="122"/>
      <c r="B101" s="122"/>
      <c r="C101" s="122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71" t="str">
        <f t="shared" si="1"/>
        <v/>
      </c>
    </row>
    <row r="102" spans="1:16" ht="21.75" customHeight="1" x14ac:dyDescent="0.25">
      <c r="A102" s="122"/>
      <c r="B102" s="122"/>
      <c r="C102" s="12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71" t="str">
        <f t="shared" si="1"/>
        <v/>
      </c>
    </row>
    <row r="103" spans="1:16" ht="21.75" customHeight="1" x14ac:dyDescent="0.25">
      <c r="A103" s="122"/>
      <c r="B103" s="122"/>
      <c r="C103" s="122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71" t="str">
        <f t="shared" si="1"/>
        <v/>
      </c>
    </row>
    <row r="104" spans="1:16" ht="21.75" customHeight="1" x14ac:dyDescent="0.25">
      <c r="A104" s="122"/>
      <c r="B104" s="122"/>
      <c r="C104" s="122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71" t="str">
        <f t="shared" si="1"/>
        <v/>
      </c>
    </row>
    <row r="105" spans="1:16" ht="21.75" customHeight="1" x14ac:dyDescent="0.25">
      <c r="A105" s="122"/>
      <c r="B105" s="122"/>
      <c r="C105" s="122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71" t="str">
        <f t="shared" si="1"/>
        <v/>
      </c>
    </row>
    <row r="106" spans="1:16" ht="21.75" customHeight="1" x14ac:dyDescent="0.25">
      <c r="A106" s="122"/>
      <c r="B106" s="122"/>
      <c r="C106" s="122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71" t="str">
        <f t="shared" si="1"/>
        <v/>
      </c>
    </row>
    <row r="107" spans="1:16" ht="21.75" customHeight="1" x14ac:dyDescent="0.25">
      <c r="A107" s="122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71" t="str">
        <f t="shared" si="1"/>
        <v/>
      </c>
    </row>
    <row r="108" spans="1:16" ht="21.75" customHeight="1" x14ac:dyDescent="0.25">
      <c r="A108" s="122"/>
      <c r="B108" s="122"/>
      <c r="C108" s="122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71" t="str">
        <f t="shared" si="1"/>
        <v/>
      </c>
    </row>
    <row r="109" spans="1:16" ht="21.75" customHeight="1" x14ac:dyDescent="0.25">
      <c r="A109" s="122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71" t="str">
        <f t="shared" si="1"/>
        <v/>
      </c>
    </row>
    <row r="110" spans="1:16" ht="22.5" customHeight="1" x14ac:dyDescent="0.25">
      <c r="A110" s="118"/>
      <c r="B110" s="118"/>
      <c r="C110" s="118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71" t="str">
        <f t="shared" si="1"/>
        <v/>
      </c>
    </row>
    <row r="111" spans="1:16" ht="22.5" customHeight="1" x14ac:dyDescent="0.25">
      <c r="A111" s="118"/>
      <c r="B111" s="118"/>
      <c r="C111" s="118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71" t="str">
        <f t="shared" si="1"/>
        <v/>
      </c>
    </row>
    <row r="112" spans="1:16" ht="22.5" customHeight="1" x14ac:dyDescent="0.25">
      <c r="A112" s="118"/>
      <c r="B112" s="118"/>
      <c r="C112" s="118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71" t="str">
        <f t="shared" si="1"/>
        <v/>
      </c>
    </row>
    <row r="113" spans="1:16" ht="22.5" customHeight="1" x14ac:dyDescent="0.25">
      <c r="A113" s="118"/>
      <c r="B113" s="118"/>
      <c r="C113" s="118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71" t="str">
        <f t="shared" si="1"/>
        <v/>
      </c>
    </row>
    <row r="114" spans="1:16" ht="22.5" customHeight="1" x14ac:dyDescent="0.25">
      <c r="A114" s="118"/>
      <c r="B114" s="118"/>
      <c r="C114" s="118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71" t="str">
        <f t="shared" si="1"/>
        <v/>
      </c>
    </row>
    <row r="115" spans="1:16" ht="22.5" customHeight="1" x14ac:dyDescent="0.25">
      <c r="A115" s="118"/>
      <c r="B115" s="118"/>
      <c r="C115" s="118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71" t="str">
        <f t="shared" si="1"/>
        <v/>
      </c>
    </row>
    <row r="116" spans="1:16" ht="22.5" customHeight="1" x14ac:dyDescent="0.25">
      <c r="A116" s="118"/>
      <c r="B116" s="118"/>
      <c r="C116" s="118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71" t="str">
        <f t="shared" si="1"/>
        <v/>
      </c>
    </row>
    <row r="117" spans="1:16" ht="22.5" customHeight="1" x14ac:dyDescent="0.25">
      <c r="A117" s="118"/>
      <c r="B117" s="118"/>
      <c r="C117" s="118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71" t="str">
        <f t="shared" si="1"/>
        <v/>
      </c>
    </row>
    <row r="118" spans="1:16" ht="22.5" customHeight="1" x14ac:dyDescent="0.25">
      <c r="A118" s="118"/>
      <c r="B118" s="118"/>
      <c r="C118" s="118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71" t="str">
        <f t="shared" si="1"/>
        <v/>
      </c>
    </row>
    <row r="119" spans="1:16" ht="22.5" customHeight="1" x14ac:dyDescent="0.25">
      <c r="A119" s="118"/>
      <c r="B119" s="118"/>
      <c r="C119" s="118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71" t="str">
        <f t="shared" si="1"/>
        <v/>
      </c>
    </row>
    <row r="120" spans="1:16" ht="22.5" customHeight="1" x14ac:dyDescent="0.25">
      <c r="A120" s="118"/>
      <c r="B120" s="118"/>
      <c r="C120" s="118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71" t="str">
        <f t="shared" si="1"/>
        <v/>
      </c>
    </row>
    <row r="121" spans="1:16" ht="22.5" customHeight="1" x14ac:dyDescent="0.25">
      <c r="A121" s="118"/>
      <c r="B121" s="118"/>
      <c r="C121" s="118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71" t="str">
        <f t="shared" si="1"/>
        <v/>
      </c>
    </row>
    <row r="122" spans="1:16" ht="22.5" customHeight="1" x14ac:dyDescent="0.25">
      <c r="A122" s="118"/>
      <c r="B122" s="118"/>
      <c r="C122" s="118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71" t="str">
        <f t="shared" si="1"/>
        <v/>
      </c>
    </row>
    <row r="123" spans="1:16" ht="22.5" customHeight="1" x14ac:dyDescent="0.25">
      <c r="A123" s="118"/>
      <c r="B123" s="118"/>
      <c r="C123" s="118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71" t="str">
        <f t="shared" si="1"/>
        <v/>
      </c>
    </row>
    <row r="124" spans="1:16" ht="22.5" customHeight="1" x14ac:dyDescent="0.25">
      <c r="A124" s="118"/>
      <c r="B124" s="118"/>
      <c r="C124" s="118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71" t="str">
        <f t="shared" si="1"/>
        <v/>
      </c>
    </row>
    <row r="125" spans="1:16" ht="22.5" customHeight="1" x14ac:dyDescent="0.25">
      <c r="A125" s="118"/>
      <c r="B125" s="118"/>
      <c r="C125" s="118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71" t="str">
        <f t="shared" si="1"/>
        <v/>
      </c>
    </row>
    <row r="126" spans="1:16" ht="22.5" customHeight="1" x14ac:dyDescent="0.25">
      <c r="A126" s="118"/>
      <c r="B126" s="118"/>
      <c r="C126" s="118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71" t="str">
        <f t="shared" si="1"/>
        <v/>
      </c>
    </row>
    <row r="127" spans="1:16" ht="22.5" customHeight="1" x14ac:dyDescent="0.25">
      <c r="A127" s="118"/>
      <c r="B127" s="118"/>
      <c r="C127" s="118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71" t="str">
        <f t="shared" si="1"/>
        <v/>
      </c>
    </row>
    <row r="128" spans="1:16" ht="22.5" customHeight="1" x14ac:dyDescent="0.25">
      <c r="A128" s="118"/>
      <c r="B128" s="118"/>
      <c r="C128" s="118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71" t="str">
        <f t="shared" si="1"/>
        <v/>
      </c>
    </row>
    <row r="129" spans="1:16" ht="22.5" customHeight="1" x14ac:dyDescent="0.25">
      <c r="A129" s="118"/>
      <c r="B129" s="118"/>
      <c r="C129" s="118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71" t="str">
        <f t="shared" si="1"/>
        <v/>
      </c>
    </row>
    <row r="130" spans="1:16" ht="22.5" customHeight="1" x14ac:dyDescent="0.25">
      <c r="A130" s="118"/>
      <c r="B130" s="118"/>
      <c r="C130" s="118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71" t="str">
        <f t="shared" si="1"/>
        <v/>
      </c>
    </row>
    <row r="131" spans="1:16" ht="22.5" customHeight="1" x14ac:dyDescent="0.25">
      <c r="A131" s="118"/>
      <c r="B131" s="118"/>
      <c r="C131" s="118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71" t="str">
        <f t="shared" si="1"/>
        <v/>
      </c>
    </row>
    <row r="132" spans="1:16" ht="22.5" customHeight="1" x14ac:dyDescent="0.25">
      <c r="A132" s="118"/>
      <c r="B132" s="118"/>
      <c r="C132" s="118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71" t="str">
        <f t="shared" si="1"/>
        <v/>
      </c>
    </row>
    <row r="133" spans="1:16" ht="22.5" customHeight="1" x14ac:dyDescent="0.25">
      <c r="A133" s="118"/>
      <c r="B133" s="118"/>
      <c r="C133" s="118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71" t="str">
        <f t="shared" si="1"/>
        <v/>
      </c>
    </row>
    <row r="134" spans="1:16" ht="22.5" customHeight="1" x14ac:dyDescent="0.25">
      <c r="A134" s="122"/>
      <c r="B134" s="122"/>
      <c r="C134" s="122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71" t="str">
        <f t="shared" si="1"/>
        <v/>
      </c>
    </row>
    <row r="135" spans="1:16" ht="22.5" customHeight="1" x14ac:dyDescent="0.25">
      <c r="A135" s="122"/>
      <c r="B135" s="122"/>
      <c r="C135" s="122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71" t="str">
        <f t="shared" si="1"/>
        <v/>
      </c>
    </row>
    <row r="136" spans="1:16" ht="22.5" customHeight="1" x14ac:dyDescent="0.25">
      <c r="A136" s="122"/>
      <c r="B136" s="122"/>
      <c r="C136" s="122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71" t="str">
        <f t="shared" si="1"/>
        <v/>
      </c>
    </row>
    <row r="137" spans="1:16" ht="22.5" customHeight="1" x14ac:dyDescent="0.25">
      <c r="A137" s="122"/>
      <c r="B137" s="122"/>
      <c r="C137" s="122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71" t="str">
        <f t="shared" si="1"/>
        <v/>
      </c>
    </row>
    <row r="138" spans="1:16" ht="22.5" customHeight="1" x14ac:dyDescent="0.25">
      <c r="A138" s="122"/>
      <c r="B138" s="122"/>
      <c r="C138" s="122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71" t="str">
        <f t="shared" si="1"/>
        <v/>
      </c>
    </row>
    <row r="139" spans="1:16" ht="22.5" customHeight="1" x14ac:dyDescent="0.25">
      <c r="A139" s="122"/>
      <c r="B139" s="122"/>
      <c r="C139" s="122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71" t="str">
        <f t="shared" si="1"/>
        <v/>
      </c>
    </row>
    <row r="140" spans="1:16" ht="22.5" customHeight="1" x14ac:dyDescent="0.25">
      <c r="A140" s="122"/>
      <c r="B140" s="122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71" t="str">
        <f t="shared" si="1"/>
        <v/>
      </c>
    </row>
    <row r="141" spans="1:16" ht="22.5" customHeight="1" x14ac:dyDescent="0.25">
      <c r="A141" s="122"/>
      <c r="B141" s="122"/>
      <c r="C141" s="122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71" t="str">
        <f t="shared" si="1"/>
        <v/>
      </c>
    </row>
    <row r="142" spans="1:16" ht="22.5" customHeight="1" x14ac:dyDescent="0.25">
      <c r="A142" s="122"/>
      <c r="B142" s="122"/>
      <c r="C142" s="122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71" t="str">
        <f t="shared" si="1"/>
        <v/>
      </c>
    </row>
    <row r="143" spans="1:16" ht="22.5" customHeight="1" x14ac:dyDescent="0.25">
      <c r="A143" s="118"/>
      <c r="B143" s="118"/>
      <c r="C143" s="118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71" t="str">
        <f t="shared" si="1"/>
        <v/>
      </c>
    </row>
    <row r="144" spans="1:16" ht="22.5" customHeight="1" x14ac:dyDescent="0.25">
      <c r="A144" s="118"/>
      <c r="B144" s="118"/>
      <c r="C144" s="118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71" t="str">
        <f t="shared" si="1"/>
        <v/>
      </c>
    </row>
    <row r="145" spans="1:16" ht="22.5" customHeight="1" x14ac:dyDescent="0.25">
      <c r="A145" s="118"/>
      <c r="B145" s="118"/>
      <c r="C145" s="118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71" t="str">
        <f t="shared" si="1"/>
        <v/>
      </c>
    </row>
    <row r="146" spans="1:16" ht="22.5" customHeight="1" x14ac:dyDescent="0.25">
      <c r="A146" s="118"/>
      <c r="B146" s="118"/>
      <c r="C146" s="118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71" t="str">
        <f t="shared" si="1"/>
        <v/>
      </c>
    </row>
    <row r="147" spans="1:16" ht="22.5" customHeight="1" x14ac:dyDescent="0.25">
      <c r="A147" s="118"/>
      <c r="B147" s="118"/>
      <c r="C147" s="118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71" t="str">
        <f t="shared" si="1"/>
        <v/>
      </c>
    </row>
    <row r="148" spans="1:16" ht="22.5" customHeight="1" x14ac:dyDescent="0.25">
      <c r="A148" s="118"/>
      <c r="B148" s="118"/>
      <c r="C148" s="118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71" t="str">
        <f t="shared" si="1"/>
        <v/>
      </c>
    </row>
    <row r="149" spans="1:16" ht="22.5" customHeight="1" x14ac:dyDescent="0.25">
      <c r="A149" s="118"/>
      <c r="B149" s="118"/>
      <c r="C149" s="118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71" t="str">
        <f t="shared" si="1"/>
        <v/>
      </c>
    </row>
    <row r="150" spans="1:16" ht="22.5" customHeight="1" x14ac:dyDescent="0.25">
      <c r="A150" s="118"/>
      <c r="B150" s="118"/>
      <c r="C150" s="118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71" t="str">
        <f t="shared" si="1"/>
        <v/>
      </c>
    </row>
    <row r="151" spans="1:16" ht="22.5" customHeight="1" x14ac:dyDescent="0.25">
      <c r="A151" s="122"/>
      <c r="B151" s="122"/>
      <c r="C151" s="122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71" t="str">
        <f t="shared" si="1"/>
        <v/>
      </c>
    </row>
    <row r="152" spans="1:16" ht="22.5" customHeight="1" x14ac:dyDescent="0.25">
      <c r="A152" s="122"/>
      <c r="B152" s="122"/>
      <c r="C152" s="122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71" t="str">
        <f t="shared" si="1"/>
        <v/>
      </c>
    </row>
    <row r="153" spans="1:16" ht="22.5" customHeight="1" x14ac:dyDescent="0.25">
      <c r="A153" s="122"/>
      <c r="B153" s="122"/>
      <c r="C153" s="122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71" t="str">
        <f t="shared" si="1"/>
        <v/>
      </c>
    </row>
    <row r="154" spans="1:16" ht="22.5" customHeight="1" x14ac:dyDescent="0.25">
      <c r="A154" s="122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71" t="str">
        <f t="shared" si="1"/>
        <v/>
      </c>
    </row>
    <row r="155" spans="1:16" ht="22.5" customHeight="1" x14ac:dyDescent="0.25">
      <c r="A155" s="122"/>
      <c r="B155" s="122"/>
      <c r="C155" s="122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71" t="str">
        <f t="shared" si="1"/>
        <v/>
      </c>
    </row>
    <row r="156" spans="1:16" ht="22.5" customHeight="1" x14ac:dyDescent="0.25">
      <c r="A156" s="122"/>
      <c r="B156" s="122"/>
      <c r="C156" s="122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71" t="str">
        <f t="shared" si="1"/>
        <v/>
      </c>
    </row>
    <row r="157" spans="1:16" ht="22.5" customHeight="1" x14ac:dyDescent="0.25">
      <c r="A157" s="122"/>
      <c r="B157" s="122"/>
      <c r="C157" s="122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71" t="str">
        <f t="shared" si="1"/>
        <v/>
      </c>
    </row>
    <row r="158" spans="1:16" ht="22.5" customHeight="1" x14ac:dyDescent="0.25">
      <c r="A158" s="122"/>
      <c r="B158" s="122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71" t="str">
        <f t="shared" si="1"/>
        <v/>
      </c>
    </row>
    <row r="159" spans="1:16" ht="22.5" customHeight="1" x14ac:dyDescent="0.25">
      <c r="A159" s="122"/>
      <c r="B159" s="122"/>
      <c r="C159" s="122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71" t="str">
        <f t="shared" si="1"/>
        <v/>
      </c>
    </row>
    <row r="160" spans="1:16" ht="22.5" customHeight="1" x14ac:dyDescent="0.25">
      <c r="A160" s="118"/>
      <c r="B160" s="118"/>
      <c r="C160" s="11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71" t="str">
        <f t="shared" si="1"/>
        <v/>
      </c>
    </row>
    <row r="161" spans="1:16" ht="22.5" customHeight="1" x14ac:dyDescent="0.25">
      <c r="A161" s="118"/>
      <c r="B161" s="118"/>
      <c r="C161" s="118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71" t="str">
        <f t="shared" si="1"/>
        <v/>
      </c>
    </row>
    <row r="162" spans="1:16" ht="22.5" customHeight="1" x14ac:dyDescent="0.25">
      <c r="A162" s="118"/>
      <c r="B162" s="118"/>
      <c r="C162" s="118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H3" sqref="H3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32" t="s">
        <v>333</v>
      </c>
      <c r="C2" s="233" t="s">
        <v>2</v>
      </c>
      <c r="D2" s="233" t="s">
        <v>4</v>
      </c>
      <c r="E2" s="233" t="s">
        <v>5</v>
      </c>
      <c r="F2" s="233" t="s">
        <v>6</v>
      </c>
      <c r="G2" s="233" t="s">
        <v>7</v>
      </c>
      <c r="H2" s="15" t="s">
        <v>8</v>
      </c>
    </row>
    <row r="3" spans="1:8" ht="12.75" customHeight="1" x14ac:dyDescent="0.25">
      <c r="A3" s="8"/>
      <c r="B3" s="212"/>
      <c r="C3" s="210"/>
      <c r="D3" s="210"/>
      <c r="E3" s="210"/>
      <c r="F3" s="210"/>
      <c r="G3" s="21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tabSelected="1" workbookViewId="0">
      <selection activeCell="H17" sqref="H1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34">
        <f>'Specification of wages &amp; taxes'!F4</f>
        <v>2022</v>
      </c>
      <c r="B1" s="235"/>
      <c r="C1" s="235"/>
      <c r="D1" s="107"/>
    </row>
    <row r="2" spans="1:13" ht="15" customHeight="1" x14ac:dyDescent="0.25">
      <c r="A2" s="139"/>
      <c r="B2" s="139"/>
      <c r="C2" s="139"/>
      <c r="D2" s="107"/>
    </row>
    <row r="3" spans="1:13" ht="15" customHeight="1" x14ac:dyDescent="0.25">
      <c r="A3" s="139"/>
      <c r="B3" s="139"/>
      <c r="C3" s="139"/>
      <c r="D3" s="107"/>
    </row>
    <row r="4" spans="1:13" ht="15" customHeight="1" x14ac:dyDescent="0.25">
      <c r="A4" s="140"/>
      <c r="B4" s="141" t="s">
        <v>349</v>
      </c>
      <c r="C4" s="141" t="s">
        <v>350</v>
      </c>
      <c r="D4" s="141" t="s">
        <v>351</v>
      </c>
      <c r="E4" s="141" t="s">
        <v>352</v>
      </c>
      <c r="F4" s="141" t="s">
        <v>353</v>
      </c>
      <c r="G4" s="141" t="s">
        <v>354</v>
      </c>
      <c r="H4" s="141" t="s">
        <v>355</v>
      </c>
      <c r="I4" s="141" t="s">
        <v>356</v>
      </c>
      <c r="J4" s="141" t="s">
        <v>357</v>
      </c>
      <c r="K4" s="141" t="s">
        <v>358</v>
      </c>
      <c r="L4" s="141" t="s">
        <v>359</v>
      </c>
      <c r="M4" s="142" t="s">
        <v>360</v>
      </c>
    </row>
    <row r="5" spans="1:13" ht="15" customHeight="1" x14ac:dyDescent="0.25">
      <c r="A5" s="143" t="s">
        <v>329</v>
      </c>
      <c r="B5" s="145">
        <v>744.11</v>
      </c>
      <c r="C5" s="145">
        <v>744.08</v>
      </c>
      <c r="D5" s="145">
        <v>744.03</v>
      </c>
      <c r="E5" s="145">
        <v>743.91</v>
      </c>
      <c r="F5" s="168">
        <v>744.05</v>
      </c>
      <c r="G5" s="168">
        <v>743.92</v>
      </c>
      <c r="H5" s="168">
        <v>744.26</v>
      </c>
      <c r="I5" s="169" t="s">
        <v>332</v>
      </c>
      <c r="J5" s="145"/>
      <c r="K5" s="145"/>
      <c r="L5" s="145"/>
      <c r="M5" s="145"/>
    </row>
    <row r="6" spans="1:13" ht="15" customHeight="1" x14ac:dyDescent="0.25">
      <c r="A6" s="143" t="s">
        <v>330</v>
      </c>
      <c r="B6" s="145">
        <v>657.7</v>
      </c>
      <c r="C6" s="145">
        <v>656.08</v>
      </c>
      <c r="D6" s="145">
        <v>675.26</v>
      </c>
      <c r="E6" s="145">
        <v>687.96</v>
      </c>
      <c r="F6" s="168">
        <v>703.65</v>
      </c>
      <c r="G6" s="168">
        <v>704.67</v>
      </c>
      <c r="H6" s="168">
        <v>731.26</v>
      </c>
      <c r="I6" s="169"/>
      <c r="J6" s="145"/>
      <c r="K6" s="145"/>
      <c r="L6" s="145"/>
      <c r="M6" s="145"/>
    </row>
    <row r="7" spans="1:13" s="170" customFormat="1" ht="15" customHeight="1" x14ac:dyDescent="0.25">
      <c r="A7" s="143" t="s">
        <v>336</v>
      </c>
      <c r="B7" s="145">
        <v>521</v>
      </c>
      <c r="C7" s="145">
        <v>515.94000000000005</v>
      </c>
      <c r="D7" s="145">
        <v>533.41</v>
      </c>
      <c r="E7" s="145">
        <v>54495</v>
      </c>
      <c r="F7" s="168">
        <v>547.83000000000004</v>
      </c>
      <c r="G7" s="168">
        <v>549.42999999999995</v>
      </c>
      <c r="H7" s="168">
        <v>564.74</v>
      </c>
      <c r="I7" s="169"/>
      <c r="J7" s="145"/>
      <c r="K7" s="145"/>
      <c r="L7" s="145"/>
      <c r="M7" s="145"/>
    </row>
    <row r="8" spans="1:13" ht="15" customHeight="1" x14ac:dyDescent="0.25">
      <c r="A8" s="143" t="s">
        <v>62</v>
      </c>
      <c r="B8" s="144">
        <v>100</v>
      </c>
      <c r="C8" s="144">
        <v>100</v>
      </c>
      <c r="D8" s="144">
        <v>100</v>
      </c>
      <c r="E8" s="144">
        <v>100</v>
      </c>
      <c r="F8" s="144">
        <v>100</v>
      </c>
      <c r="G8" s="144">
        <v>100</v>
      </c>
      <c r="H8" s="144">
        <v>100</v>
      </c>
      <c r="I8" s="144">
        <v>100</v>
      </c>
      <c r="J8" s="144">
        <v>100</v>
      </c>
      <c r="K8" s="144">
        <v>100</v>
      </c>
      <c r="L8" s="144">
        <v>100</v>
      </c>
      <c r="M8" s="144">
        <v>100</v>
      </c>
    </row>
    <row r="11" spans="1:13" ht="15" customHeight="1" x14ac:dyDescent="0.25">
      <c r="B11" s="167"/>
    </row>
    <row r="13" spans="1:13" ht="15" customHeight="1" x14ac:dyDescent="0.25">
      <c r="B13" s="185" t="s">
        <v>362</v>
      </c>
    </row>
    <row r="15" spans="1:13" ht="15" customHeight="1" x14ac:dyDescent="0.25">
      <c r="B15" s="184"/>
    </row>
    <row r="16" spans="1:13" ht="15" customHeight="1" x14ac:dyDescent="0.25">
      <c r="L16" t="s">
        <v>332</v>
      </c>
    </row>
  </sheetData>
  <sheetProtection algorithmName="SHA-512" hashValue="XKyyu7s+mX0YCAAVsbD5UoTN3fo9F9VALAUTVE9E8SQCyQfOfrH7oNje/IlTVNK8VqE4CdTEtS3JIs4FNcnL2g==" saltValue="Cbsq7+d1BM4nkXkOjjtBrA==" spinCount="100000" sheet="1" objects="1" scenarios="1"/>
  <mergeCells count="1">
    <mergeCell ref="A1:C1"/>
  </mergeCells>
  <hyperlinks>
    <hyperlink ref="B13" r:id="rId1" display="https://www.nationalbanken.dk/da/statistik/valutakurs/Sider/default.aspx" xr:uid="{7D4417D8-66D1-4A23-B32D-D57CF61D9D64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C13" sqref="C13"/>
    </sheetView>
  </sheetViews>
  <sheetFormatPr defaultRowHeight="15" x14ac:dyDescent="0.25"/>
  <sheetData>
    <row r="9" spans="1:10" x14ac:dyDescent="0.25">
      <c r="A9" s="172"/>
      <c r="B9" s="172">
        <v>2022</v>
      </c>
      <c r="C9" s="172">
        <v>2023</v>
      </c>
      <c r="D9" s="172">
        <v>2024</v>
      </c>
      <c r="E9" s="172">
        <v>2025</v>
      </c>
      <c r="F9" s="172">
        <v>2026</v>
      </c>
      <c r="G9" s="172">
        <v>2027</v>
      </c>
      <c r="H9" s="172">
        <v>2028</v>
      </c>
      <c r="I9" s="172">
        <v>2029</v>
      </c>
      <c r="J9" s="172">
        <v>2030</v>
      </c>
    </row>
    <row r="10" spans="1:10" x14ac:dyDescent="0.25">
      <c r="A10" s="173"/>
      <c r="B10" s="175"/>
      <c r="C10" s="175"/>
      <c r="D10" s="175"/>
      <c r="E10" s="176"/>
      <c r="F10" s="176"/>
      <c r="G10" s="176"/>
      <c r="H10" s="176"/>
      <c r="I10" s="176"/>
      <c r="J10" s="176"/>
    </row>
    <row r="11" spans="1:10" x14ac:dyDescent="0.25">
      <c r="A11" s="173"/>
      <c r="B11" s="175"/>
      <c r="C11" s="175"/>
      <c r="D11" s="175"/>
      <c r="E11" s="176"/>
      <c r="F11" s="176"/>
      <c r="G11" s="176"/>
      <c r="H11" s="176"/>
      <c r="I11" s="176"/>
      <c r="J11" s="176"/>
    </row>
    <row r="12" spans="1:10" x14ac:dyDescent="0.25">
      <c r="A12" s="173" t="s">
        <v>61</v>
      </c>
      <c r="B12" s="175">
        <v>0</v>
      </c>
      <c r="C12" s="175"/>
      <c r="D12" s="175"/>
      <c r="E12" s="176"/>
      <c r="F12" s="176"/>
      <c r="G12" s="176"/>
      <c r="H12" s="176"/>
      <c r="I12" s="176"/>
      <c r="J12" s="176"/>
    </row>
    <row r="13" spans="1:10" x14ac:dyDescent="0.25">
      <c r="A13" s="173" t="s">
        <v>112</v>
      </c>
      <c r="B13" s="174">
        <v>29200</v>
      </c>
      <c r="C13" s="174"/>
      <c r="D13" s="175"/>
      <c r="E13" s="176"/>
      <c r="F13" s="176"/>
      <c r="G13" s="176"/>
      <c r="H13" s="176"/>
      <c r="I13" s="176"/>
      <c r="J13" s="176"/>
    </row>
    <row r="14" spans="1:10" x14ac:dyDescent="0.25">
      <c r="A14" s="173" t="s">
        <v>115</v>
      </c>
      <c r="B14" s="174">
        <v>17500</v>
      </c>
      <c r="C14" s="175"/>
      <c r="D14" s="175"/>
      <c r="E14" s="176"/>
      <c r="F14" s="176"/>
      <c r="G14" s="176"/>
      <c r="H14" s="176"/>
      <c r="I14" s="176"/>
      <c r="J14" s="176"/>
    </row>
    <row r="15" spans="1:10" x14ac:dyDescent="0.25">
      <c r="A15" s="173" t="s">
        <v>58</v>
      </c>
      <c r="B15" s="174">
        <f t="shared" ref="B15" si="0">+B13+B14</f>
        <v>46700</v>
      </c>
      <c r="C15" s="175"/>
      <c r="D15" s="175"/>
      <c r="E15" s="176"/>
      <c r="F15" s="176"/>
      <c r="G15" s="176"/>
      <c r="H15" s="176"/>
      <c r="I15" s="176"/>
      <c r="J15" s="176"/>
    </row>
  </sheetData>
  <sheetProtection password="C9C3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Karen Marie Petersen</cp:lastModifiedBy>
  <cp:lastPrinted>2020-09-02T17:01:21Z</cp:lastPrinted>
  <dcterms:created xsi:type="dcterms:W3CDTF">2015-05-04T12:02:48Z</dcterms:created>
  <dcterms:modified xsi:type="dcterms:W3CDTF">2022-08-23T12:23:43Z</dcterms:modified>
</cp:coreProperties>
</file>