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lanketter\Vakant - Fri bolig\"/>
    </mc:Choice>
  </mc:AlternateContent>
  <xr:revisionPtr revIDLastSave="0" documentId="8_{35C47FF0-6070-40D6-8EDA-8E8A96E807EC}" xr6:coauthVersionLast="47" xr6:coauthVersionMax="47" xr10:uidLastSave="{00000000-0000-0000-0000-000000000000}"/>
  <bookViews>
    <workbookView xWindow="29190" yWindow="2415" windowWidth="28320" windowHeight="12870" xr2:uid="{00000000-000D-0000-FFFF-FFFF00000000}"/>
  </bookViews>
  <sheets>
    <sheet name="Ark1" sheetId="1" r:id="rId1"/>
  </sheets>
  <definedNames>
    <definedName name="Antal_rum" comment="Vælg fra listen">'Ark1'!$B$78</definedName>
    <definedName name="_xlnm.Print_Area" localSheetId="0">'Ark1'!$A$1:$H$101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1" l="1"/>
  <c r="K31" i="1"/>
  <c r="H56" i="1" l="1"/>
  <c r="H39" i="1" l="1"/>
  <c r="H41" i="1" s="1"/>
  <c r="H58" i="1"/>
  <c r="F214" i="1" l="1"/>
  <c r="F211" i="1" l="1"/>
  <c r="H24" i="1" s="1"/>
  <c r="J82" i="1"/>
  <c r="K82" i="1" s="1"/>
  <c r="H84" i="1" s="1"/>
  <c r="H86" i="1" l="1"/>
</calcChain>
</file>

<file path=xl/sharedStrings.xml><?xml version="1.0" encoding="utf-8"?>
<sst xmlns="http://schemas.openxmlformats.org/spreadsheetml/2006/main" count="102" uniqueCount="78">
  <si>
    <t>kr.</t>
  </si>
  <si>
    <t>CPR-nr.:</t>
  </si>
  <si>
    <t>B-nr.:</t>
  </si>
  <si>
    <t>her.</t>
  </si>
  <si>
    <t>Postnr.:</t>
  </si>
  <si>
    <t>-</t>
  </si>
  <si>
    <t>Min</t>
  </si>
  <si>
    <t>Max</t>
  </si>
  <si>
    <t>Akeqanngitsumik tamakkiisumik ilaannakortumilluunniit ineqartitaanerup nalinga Akileraartarnermut Aqutsisoqarfiup</t>
  </si>
  <si>
    <t>Nalinga ingerlatsinermut aningaasartuummut aammalu illup nalingata qaffariaateqarneraranik katitigaavoq.</t>
  </si>
  <si>
    <t>Illup pissarsiarineqarnerani nalinga ukiumut qaffariaateqartinneqarnera 1,5%-imik naleqarpoq.</t>
  </si>
  <si>
    <t>(utaqqiisaasumik inigisat ilanngullugit) nalingata naatsorsuusiorneqarnera</t>
  </si>
  <si>
    <t xml:space="preserve">Naatsorsuinermi iluaqutissatut skema  - Akeqanngitsumik ineqartitaanerup </t>
  </si>
  <si>
    <t>Innaallagissamik, imermik kiassarneqarnermillu atuisimanermut aningaasartuutiviit ilanngunneqassapput, tamakkununnga</t>
  </si>
  <si>
    <t>aningaasartuutit sulisitsisup akilertarsimappagit.</t>
  </si>
  <si>
    <t>Pequsersugaareerneranut tapeq naatsorsuusiornermi ilanngunneqassaaq - qulaani nalunaarut takuuk.</t>
  </si>
  <si>
    <t>Akeqanngitsumik ineeqqami ineqarnerup nalingata naatsorsornera</t>
  </si>
  <si>
    <t>Akeqanngitsumik ineqartitaasoqarpa?</t>
  </si>
  <si>
    <t>Ullut qassiuneri</t>
  </si>
  <si>
    <t>Piffissami ineqartitap nammineq akiliutai</t>
  </si>
  <si>
    <t xml:space="preserve">Pisortanit atugassiissutigineqartumik akeqanngitsumik najugaqarallartunut utaqqiisaasumik </t>
  </si>
  <si>
    <t xml:space="preserve">najugaqarallartunulluunniit ineqartitsinerup nalinga, inissiani immikkoortuni </t>
  </si>
  <si>
    <t>Initat qassiuneri</t>
  </si>
  <si>
    <t>Piffissami innaallagissamut, kiassarnermut il.il. Aningaasartuutiviit</t>
  </si>
  <si>
    <t>Piffissami ineqartitaanermut, innaallagissamut, kiassarnermut il.il. aningaasartuutit nammineq akilikkat</t>
  </si>
  <si>
    <t xml:space="preserve">najugaqarallartunulluunniit ineqartitsinerup nalinga, inoqutigiit ilaasut saniatigut allat igaffimmi </t>
  </si>
  <si>
    <t>perusuersartarfimmi atortorissaarutinut atorneqartunut atuisinnaatitaappata</t>
  </si>
  <si>
    <t>Akeqanngitsumik tamakkiisumik ilaannakortumilluunniit innaallagiaqarpa, kiassarneqarpa il.il.?</t>
  </si>
  <si>
    <t>Piffissami innaallagissamut, kiassarnermut il.il. aningaasartuutiviit</t>
  </si>
  <si>
    <t>Akeqanngitsumik tamakkiisumik ilaannakortumilluunniit ineqartitaanerup nalingata naatsorsornera</t>
  </si>
  <si>
    <t>Piffissami ineqartitap nammineq akiliutai (innaallagiaq,kiassarneq il.il. Immikkut akilersinneqartarsimanngippata)</t>
  </si>
  <si>
    <t>Akeqanngitsumik ineqartitaanerup illup suunera:</t>
  </si>
  <si>
    <t>Inigisaq m2-inngorlugu:</t>
  </si>
  <si>
    <t>Pissarsiarinerani m2-imut akia</t>
  </si>
  <si>
    <t>1. Uffarfik/anartarfik imermik kuutsinneqartartoq</t>
  </si>
  <si>
    <t>2. Kiassaateqarfimmit kiassarneqarneq/uuliamik/</t>
  </si>
  <si>
    <t xml:space="preserve">     innaallagissamillu kiassarneqarneq</t>
  </si>
  <si>
    <t>3. Innaallagiaq</t>
  </si>
  <si>
    <t>4. Imeqarneq imaluunniit imermut tanki</t>
  </si>
  <si>
    <t>5. Kissarsuut gassitortoq imaluunniit innaallagissamoortoq</t>
  </si>
  <si>
    <t>6. Oqorsaasersuineq, takuuk nalunaarut nr. 142</t>
  </si>
  <si>
    <t>Inigisaq sulisitsisumit pequssersugaava?</t>
  </si>
  <si>
    <t>Piffissami innaallagissamut, kiassarnermut il.il. aningaasartuutit nammineq akilikkat</t>
  </si>
  <si>
    <t>Immersugaq una nammineerluni nalunaarsuiffimmut ilanngunneqarluarsinnaavoq, taamaalilluni kingusinnerusukkut akileraarutitigut misissuinissanut atatillugu</t>
  </si>
  <si>
    <t>nassiuteqquneqassanngimmat</t>
  </si>
  <si>
    <t>Ateq:</t>
  </si>
  <si>
    <t>Najugaq:</t>
  </si>
  <si>
    <t>Illoqarfik:</t>
  </si>
  <si>
    <t>Katinnera akileraarusersorneqartussaq, A11-mi imm. 110-mut nuuttassat</t>
  </si>
  <si>
    <t>Ingerlatsinermut akiliut</t>
  </si>
  <si>
    <t>Ilaqutariinnut ataatsinut illunut aammalu illunut affarleriinnut</t>
  </si>
  <si>
    <t>Inissiarsuarnut aamma illunut uiguleriinnut il.il.</t>
  </si>
  <si>
    <t>Aningaasaliissutinut akiliut</t>
  </si>
  <si>
    <t>Aap</t>
  </si>
  <si>
    <t>Naagga</t>
  </si>
  <si>
    <t>Uffarfik</t>
  </si>
  <si>
    <t>Kiassarneq</t>
  </si>
  <si>
    <t>Innaallagiaq</t>
  </si>
  <si>
    <t>Imeq</t>
  </si>
  <si>
    <t>Gassi</t>
  </si>
  <si>
    <t>Initat amerlassusaat</t>
  </si>
  <si>
    <t>Pissarsiarinerani nalinga</t>
  </si>
  <si>
    <t>Akeqanngitsumik ineqarnerup 2022-imi nalinga</t>
  </si>
  <si>
    <t>Ullormut nalinga</t>
  </si>
  <si>
    <t>Oqorsaasersuutit</t>
  </si>
  <si>
    <t>Ukioq</t>
  </si>
  <si>
    <t>Ukiumi ullut</t>
  </si>
  <si>
    <t>Pequsersugaareernerani nalinga</t>
  </si>
  <si>
    <t>Akeqanngitsumik najugaqarallernermi inimut imaluunniit</t>
  </si>
  <si>
    <t xml:space="preserve"> ineeqqamut ataatsimut</t>
  </si>
  <si>
    <t>Makkua arlaat amigaataappat?</t>
  </si>
  <si>
    <t>Akeqanngitsumik najugaqartitaasoqarpa?</t>
  </si>
  <si>
    <r>
      <t xml:space="preserve">Ukioq aningaasarsiorfik:   </t>
    </r>
    <r>
      <rPr>
        <b/>
        <u/>
        <sz val="12"/>
        <color theme="1"/>
        <rFont val="Calibri"/>
        <family val="2"/>
        <scheme val="minor"/>
      </rPr>
      <t>2025</t>
    </r>
  </si>
  <si>
    <t>nalunaarutaa nr. 159, 3. oktober 2024-imeersoq naapertorlugu naatsorsorneqassaaq. Nalunaarut aaneqarsinnaavoq uani</t>
  </si>
  <si>
    <t>Ukiumut aningaasarsiorfiusumut 2025-mut ingerlatsinermi aningaasartuutinut akiliut ilaqutariinnut ataatsinut illunut aammalu illunut</t>
  </si>
  <si>
    <t>affarleriinnut m2-imut 492 koruuniuvoq aamma inissiarsuarnut aamma illunut uiguleriinnut il.il. ukiumut m2-imut 546 koruuninik annertussuseqarluni.</t>
  </si>
  <si>
    <t>Illup pissarsiarineqarnerani naliusoq m2-imut minnerpaamik 7.479 koruuniuvoq m2-imullu annerpaamik 35.560 koruuniulluni.</t>
  </si>
  <si>
    <t>Akeqanngitsumik ineqartitaanermi nalinga ukiumut 18.697 koruunimut aalajangersarneqarpoq.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</si>
</sst>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&quot;kr.&quot;\ #,##0;[Red]&quot;kr.&quot;\ \-#,##0"/>
    <numFmt numFmtId="165" formatCode="_ * #,##0_ ;_ * \-#,##0_ ;_ * &quot;-&quot;??_ ;_ @_ 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/>
    <xf numFmtId="0" fontId="0" fillId="2" borderId="2" xfId="0" applyFill="1" applyBorder="1" applyAlignment="1" applyProtection="1">
      <alignment horizontal="center"/>
      <protection locked="0" hidden="1"/>
    </xf>
    <xf numFmtId="0" fontId="8" fillId="0" borderId="0" xfId="0" applyFont="1"/>
    <xf numFmtId="0" fontId="0" fillId="0" borderId="0" xfId="0" applyAlignment="1">
      <alignment horizontal="left"/>
    </xf>
    <xf numFmtId="165" fontId="0" fillId="2" borderId="2" xfId="2" applyNumberFormat="1" applyFont="1" applyFill="1" applyBorder="1" applyProtection="1">
      <protection locked="0"/>
    </xf>
    <xf numFmtId="165" fontId="0" fillId="2" borderId="2" xfId="2" applyNumberFormat="1" applyFont="1" applyFill="1" applyBorder="1" applyProtection="1">
      <protection locked="0" hidden="1"/>
    </xf>
    <xf numFmtId="0" fontId="0" fillId="2" borderId="2" xfId="0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2" borderId="2" xfId="0" applyNumberFormat="1" applyFill="1" applyBorder="1" applyProtection="1">
      <protection locked="0"/>
    </xf>
    <xf numFmtId="0" fontId="9" fillId="0" borderId="0" xfId="0" applyFont="1"/>
    <xf numFmtId="0" fontId="0" fillId="2" borderId="2" xfId="0" applyFill="1" applyBorder="1" applyAlignment="1" applyProtection="1">
      <alignment horizontal="center"/>
      <protection locked="0"/>
    </xf>
    <xf numFmtId="167" fontId="0" fillId="4" borderId="1" xfId="2" applyNumberFormat="1" applyFont="1" applyFill="1" applyBorder="1" applyProtection="1">
      <protection hidden="1"/>
    </xf>
    <xf numFmtId="167" fontId="0" fillId="4" borderId="2" xfId="2" applyNumberFormat="1" applyFont="1" applyFill="1" applyBorder="1" applyAlignment="1" applyProtection="1">
      <alignment horizontal="right"/>
      <protection hidden="1"/>
    </xf>
    <xf numFmtId="3" fontId="0" fillId="2" borderId="2" xfId="0" applyNumberFormat="1" applyFill="1" applyBorder="1" applyAlignment="1" applyProtection="1">
      <alignment horizontal="right"/>
      <protection locked="0"/>
    </xf>
    <xf numFmtId="0" fontId="10" fillId="0" borderId="0" xfId="0" applyFont="1"/>
    <xf numFmtId="165" fontId="6" fillId="0" borderId="0" xfId="2" applyNumberFormat="1" applyFont="1" applyFill="1"/>
    <xf numFmtId="3" fontId="0" fillId="2" borderId="2" xfId="0" applyNumberFormat="1" applyFill="1" applyBorder="1" applyAlignment="1" applyProtection="1">
      <alignment horizontal="center"/>
      <protection locked="0" hidden="1"/>
    </xf>
    <xf numFmtId="3" fontId="0" fillId="2" borderId="2" xfId="0" applyNumberFormat="1" applyFill="1" applyBorder="1" applyProtection="1">
      <protection locked="0" hidden="1"/>
    </xf>
    <xf numFmtId="0" fontId="11" fillId="0" borderId="0" xfId="0" applyFont="1"/>
    <xf numFmtId="0" fontId="12" fillId="0" borderId="0" xfId="0" applyFont="1"/>
    <xf numFmtId="0" fontId="14" fillId="0" borderId="0" xfId="0" applyFont="1"/>
    <xf numFmtId="10" fontId="6" fillId="0" borderId="0" xfId="0" applyNumberFormat="1" applyFont="1"/>
    <xf numFmtId="43" fontId="6" fillId="0" borderId="0" xfId="2" applyFont="1" applyFill="1"/>
    <xf numFmtId="166" fontId="6" fillId="0" borderId="0" xfId="2" applyNumberFormat="1" applyFont="1" applyFill="1"/>
    <xf numFmtId="9" fontId="6" fillId="0" borderId="0" xfId="2" applyNumberFormat="1" applyFont="1" applyFill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0" fontId="13" fillId="5" borderId="0" xfId="0" applyFont="1" applyFill="1"/>
    <xf numFmtId="0" fontId="5" fillId="5" borderId="0" xfId="0" applyFont="1" applyFill="1"/>
    <xf numFmtId="3" fontId="0" fillId="5" borderId="0" xfId="0" applyNumberFormat="1" applyFill="1" applyAlignment="1" applyProtection="1">
      <alignment horizontal="right"/>
      <protection locked="0"/>
    </xf>
    <xf numFmtId="3" fontId="1" fillId="6" borderId="3" xfId="2" applyNumberFormat="1" applyFont="1" applyFill="1" applyBorder="1" applyProtection="1">
      <protection hidden="1"/>
    </xf>
    <xf numFmtId="167" fontId="4" fillId="4" borderId="1" xfId="2" applyNumberFormat="1" applyFont="1" applyFill="1" applyBorder="1" applyProtection="1">
      <protection hidden="1"/>
    </xf>
    <xf numFmtId="165" fontId="6" fillId="0" borderId="0" xfId="0" applyNumberFormat="1" applyFont="1"/>
    <xf numFmtId="0" fontId="0" fillId="5" borderId="0" xfId="0" applyFill="1" applyAlignment="1" applyProtection="1">
      <alignment horizontal="center"/>
      <protection locked="0" hidden="1"/>
    </xf>
    <xf numFmtId="0" fontId="0" fillId="5" borderId="7" xfId="0" applyFill="1" applyBorder="1" applyAlignment="1" applyProtection="1">
      <alignment horizontal="center"/>
      <protection locked="0" hidden="1"/>
    </xf>
    <xf numFmtId="0" fontId="15" fillId="0" borderId="0" xfId="0" applyFont="1"/>
    <xf numFmtId="0" fontId="7" fillId="0" borderId="0" xfId="0" applyFont="1" applyAlignment="1">
      <alignment horizontal="left"/>
    </xf>
    <xf numFmtId="0" fontId="3" fillId="0" borderId="0" xfId="1" applyAlignment="1" applyProtection="1">
      <alignment horizontal="center"/>
      <protection locked="0" hidden="1"/>
    </xf>
    <xf numFmtId="164" fontId="0" fillId="0" borderId="0" xfId="0" applyNumberFormat="1"/>
    <xf numFmtId="0" fontId="16" fillId="5" borderId="0" xfId="0" applyFont="1" applyFill="1" applyAlignment="1">
      <alignment wrapText="1"/>
    </xf>
    <xf numFmtId="0" fontId="1" fillId="5" borderId="0" xfId="0" applyFont="1" applyFill="1"/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0" fillId="2" borderId="5" xfId="0" applyFill="1" applyBorder="1" applyAlignment="1" applyProtection="1">
      <alignment horizontal="left"/>
      <protection locked="0" hidden="1"/>
    </xf>
    <xf numFmtId="0" fontId="0" fillId="2" borderId="6" xfId="0" applyFill="1" applyBorder="1" applyAlignment="1" applyProtection="1">
      <alignment horizontal="left"/>
      <protection locked="0" hidden="1"/>
    </xf>
    <xf numFmtId="0" fontId="2" fillId="0" borderId="0" xfId="0" applyFont="1" applyAlignment="1">
      <alignment horizontal="center"/>
    </xf>
    <xf numFmtId="0" fontId="1" fillId="0" borderId="0" xfId="0" applyFont="1"/>
  </cellXfs>
  <cellStyles count="3">
    <cellStyle name="Komma" xfId="2" builtinId="3"/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ka.gl/emner/borger/meddelelser/meddelelser-fra-2021?sc_lang=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3"/>
  <sheetViews>
    <sheetView showGridLines="0" tabSelected="1" topLeftCell="A44" zoomScaleNormal="100" workbookViewId="0">
      <selection activeCell="D24" sqref="D24"/>
    </sheetView>
  </sheetViews>
  <sheetFormatPr defaultRowHeight="15" x14ac:dyDescent="0.25"/>
  <cols>
    <col min="1" max="1" width="13.7109375" customWidth="1"/>
    <col min="3" max="3" width="24.28515625" customWidth="1"/>
    <col min="4" max="4" width="9.140625" customWidth="1"/>
    <col min="5" max="5" width="52.140625" customWidth="1"/>
    <col min="6" max="6" width="9.140625" customWidth="1"/>
    <col min="7" max="7" width="3.7109375" customWidth="1"/>
    <col min="8" max="8" width="14.85546875" customWidth="1"/>
    <col min="9" max="9" width="9.140625" style="1"/>
    <col min="10" max="10" width="13.5703125" style="1" bestFit="1" customWidth="1"/>
    <col min="11" max="11" width="13.85546875" style="1" customWidth="1"/>
    <col min="12" max="17" width="9.140625" style="1"/>
  </cols>
  <sheetData>
    <row r="1" spans="1:22" ht="18.75" x14ac:dyDescent="0.3">
      <c r="A1" s="55" t="s">
        <v>12</v>
      </c>
      <c r="B1" s="55"/>
      <c r="C1" s="55"/>
      <c r="D1" s="55"/>
      <c r="E1" s="55"/>
      <c r="F1" s="55"/>
      <c r="G1" s="55"/>
      <c r="H1" s="55"/>
      <c r="I1" s="20"/>
      <c r="J1" s="20"/>
    </row>
    <row r="2" spans="1:22" ht="18.75" x14ac:dyDescent="0.3">
      <c r="A2" s="55" t="s">
        <v>11</v>
      </c>
      <c r="B2" s="55"/>
      <c r="C2" s="55"/>
      <c r="D2" s="55"/>
      <c r="E2" s="55"/>
      <c r="F2" s="55"/>
      <c r="G2" s="55"/>
      <c r="H2" s="55"/>
      <c r="I2" s="20"/>
      <c r="J2" s="20"/>
    </row>
    <row r="3" spans="1:22" ht="15.75" x14ac:dyDescent="0.25">
      <c r="A3" s="56" t="s">
        <v>72</v>
      </c>
      <c r="B3" s="56"/>
      <c r="C3" s="56"/>
    </row>
    <row r="4" spans="1:22" ht="8.1" customHeight="1" x14ac:dyDescent="0.25"/>
    <row r="5" spans="1:22" x14ac:dyDescent="0.25">
      <c r="A5" s="45" t="s">
        <v>8</v>
      </c>
      <c r="B5" s="45"/>
      <c r="C5" s="45"/>
      <c r="D5" s="45"/>
      <c r="E5" s="45"/>
      <c r="F5" s="45"/>
      <c r="G5" s="45"/>
      <c r="H5" s="45"/>
    </row>
    <row r="6" spans="1:22" x14ac:dyDescent="0.25">
      <c r="A6" t="s">
        <v>73</v>
      </c>
      <c r="H6" s="41" t="s">
        <v>3</v>
      </c>
      <c r="J6" s="17"/>
    </row>
    <row r="7" spans="1:22" x14ac:dyDescent="0.25">
      <c r="A7" s="45" t="s">
        <v>9</v>
      </c>
      <c r="B7" s="45"/>
      <c r="C7" s="45"/>
      <c r="D7" s="45"/>
      <c r="E7" s="45"/>
      <c r="F7" s="45"/>
      <c r="G7" s="45"/>
      <c r="J7" s="17"/>
    </row>
    <row r="8" spans="1:22" ht="8.1" customHeight="1" x14ac:dyDescent="0.25">
      <c r="J8" s="17"/>
    </row>
    <row r="9" spans="1:22" x14ac:dyDescent="0.25">
      <c r="A9" s="45" t="s">
        <v>74</v>
      </c>
      <c r="B9" s="45"/>
      <c r="C9" s="45"/>
      <c r="D9" s="45"/>
      <c r="E9" s="45"/>
      <c r="F9" s="45"/>
      <c r="G9" s="45"/>
      <c r="H9" s="45"/>
      <c r="J9" s="17"/>
    </row>
    <row r="10" spans="1:22" x14ac:dyDescent="0.25">
      <c r="A10" s="45" t="s">
        <v>75</v>
      </c>
      <c r="B10" s="45"/>
      <c r="C10" s="45"/>
      <c r="D10" s="45"/>
      <c r="E10" s="45"/>
      <c r="F10" s="45"/>
      <c r="G10" s="45"/>
      <c r="H10" s="45"/>
      <c r="J10" s="17"/>
    </row>
    <row r="11" spans="1:22" ht="8.1" customHeight="1" x14ac:dyDescent="0.25">
      <c r="R11" s="11"/>
      <c r="S11" s="11"/>
      <c r="T11" s="11"/>
      <c r="U11" s="11"/>
      <c r="V11" s="11"/>
    </row>
    <row r="12" spans="1:22" x14ac:dyDescent="0.25">
      <c r="A12" s="45" t="s">
        <v>10</v>
      </c>
      <c r="B12" s="45"/>
      <c r="C12" s="45"/>
      <c r="D12" s="45"/>
      <c r="E12" s="45"/>
      <c r="F12" s="45"/>
      <c r="G12" s="45"/>
      <c r="H12" s="45"/>
      <c r="J12" s="17"/>
      <c r="R12" s="11"/>
      <c r="S12" s="11"/>
      <c r="T12" s="11"/>
      <c r="U12" s="11"/>
      <c r="V12" s="11"/>
    </row>
    <row r="13" spans="1:22" x14ac:dyDescent="0.25">
      <c r="A13" s="42" t="s">
        <v>76</v>
      </c>
      <c r="B13" s="42"/>
      <c r="C13" s="42"/>
      <c r="D13" s="42"/>
      <c r="E13" s="42"/>
      <c r="F13" s="42"/>
      <c r="G13" s="42"/>
      <c r="R13" s="11"/>
      <c r="S13" s="11"/>
      <c r="T13" s="11"/>
      <c r="U13" s="11"/>
      <c r="V13" s="11"/>
    </row>
    <row r="14" spans="1:22" ht="8.1" customHeight="1" x14ac:dyDescent="0.25">
      <c r="R14" s="11"/>
      <c r="S14" s="11"/>
      <c r="T14" s="11"/>
      <c r="U14" s="11"/>
      <c r="V14" s="11"/>
    </row>
    <row r="15" spans="1:22" x14ac:dyDescent="0.25">
      <c r="A15" s="45" t="s">
        <v>13</v>
      </c>
      <c r="B15" s="45"/>
      <c r="C15" s="45"/>
      <c r="D15" s="45"/>
      <c r="E15" s="45"/>
      <c r="F15" s="45"/>
      <c r="G15" s="45"/>
      <c r="H15" s="45"/>
      <c r="J15" s="17"/>
      <c r="R15" s="11"/>
      <c r="S15" s="11"/>
      <c r="T15" s="11"/>
      <c r="U15" s="11"/>
      <c r="V15" s="11"/>
    </row>
    <row r="16" spans="1:22" x14ac:dyDescent="0.25">
      <c r="A16" s="45" t="s">
        <v>14</v>
      </c>
      <c r="B16" s="45"/>
      <c r="C16" s="45"/>
      <c r="D16" s="45"/>
      <c r="E16" s="45"/>
      <c r="F16" s="45"/>
      <c r="G16" s="45"/>
      <c r="H16" s="45"/>
      <c r="J16" s="17"/>
      <c r="R16" s="11"/>
      <c r="S16" s="11"/>
      <c r="T16" s="11"/>
      <c r="U16" s="11"/>
      <c r="V16" s="11"/>
    </row>
    <row r="17" spans="1:24" ht="8.1" customHeight="1" x14ac:dyDescent="0.25">
      <c r="A17" s="4"/>
      <c r="B17" s="4"/>
      <c r="C17" s="4"/>
      <c r="D17" s="4"/>
      <c r="E17" s="4"/>
      <c r="F17" s="4"/>
      <c r="G17" s="4"/>
      <c r="H17" s="4"/>
      <c r="J17" s="17"/>
      <c r="R17" s="11"/>
      <c r="S17" s="11"/>
      <c r="T17" s="11"/>
      <c r="U17" s="11"/>
      <c r="V17" s="11"/>
    </row>
    <row r="18" spans="1:24" ht="15" customHeight="1" x14ac:dyDescent="0.25">
      <c r="A18" s="45" t="s">
        <v>15</v>
      </c>
      <c r="B18" s="45"/>
      <c r="C18" s="45"/>
      <c r="D18" s="45"/>
      <c r="E18" s="45"/>
      <c r="F18" s="45"/>
      <c r="G18" s="45"/>
      <c r="H18" s="45"/>
      <c r="J18" s="17"/>
      <c r="R18" s="11"/>
      <c r="S18" s="11"/>
      <c r="T18" s="11"/>
      <c r="U18" s="11"/>
      <c r="V18" s="11"/>
      <c r="W18" s="11"/>
    </row>
    <row r="19" spans="1:24" ht="8.1" customHeight="1" x14ac:dyDescent="0.25">
      <c r="A19" s="4"/>
      <c r="B19" s="4"/>
      <c r="C19" s="4"/>
      <c r="D19" s="4"/>
      <c r="E19" s="4"/>
      <c r="F19" s="4"/>
      <c r="R19" s="11"/>
      <c r="S19" s="11"/>
      <c r="T19" s="11"/>
      <c r="U19" s="11"/>
      <c r="V19" s="11"/>
      <c r="W19" s="11"/>
    </row>
    <row r="20" spans="1:24" x14ac:dyDescent="0.25">
      <c r="A20" s="45" t="s">
        <v>77</v>
      </c>
      <c r="B20" s="45"/>
      <c r="C20" s="45"/>
      <c r="D20" s="45"/>
      <c r="E20" s="45"/>
      <c r="F20" s="45"/>
      <c r="G20" s="45"/>
      <c r="H20" s="45"/>
      <c r="R20" s="11"/>
      <c r="S20" s="11"/>
      <c r="T20" s="11"/>
      <c r="U20" s="11"/>
      <c r="V20" s="11"/>
      <c r="W20" s="11"/>
    </row>
    <row r="21" spans="1:24" ht="8.1" customHeight="1" x14ac:dyDescent="0.25">
      <c r="R21" s="11"/>
      <c r="S21" s="11"/>
      <c r="T21" s="11"/>
      <c r="U21" s="11"/>
      <c r="V21" s="11"/>
      <c r="W21" s="11"/>
    </row>
    <row r="22" spans="1:24" ht="15.75" x14ac:dyDescent="0.25">
      <c r="A22" s="50" t="s">
        <v>16</v>
      </c>
      <c r="B22" s="50"/>
      <c r="C22" s="50"/>
      <c r="D22" s="50"/>
      <c r="E22" s="50"/>
      <c r="F22" s="50"/>
      <c r="G22" s="50"/>
      <c r="H22" s="32"/>
      <c r="R22" s="11"/>
      <c r="S22" s="11"/>
      <c r="T22" s="11"/>
      <c r="U22" s="11"/>
      <c r="V22" s="11"/>
      <c r="W22" s="11"/>
    </row>
    <row r="23" spans="1:24" ht="5.25" customHeight="1" x14ac:dyDescent="0.25">
      <c r="R23" s="11"/>
      <c r="S23" s="11"/>
      <c r="T23" s="11"/>
      <c r="U23" s="11"/>
      <c r="V23" s="11"/>
      <c r="W23" s="11"/>
    </row>
    <row r="24" spans="1:24" x14ac:dyDescent="0.25">
      <c r="A24" t="s">
        <v>17</v>
      </c>
      <c r="D24" s="2"/>
      <c r="E24" s="8" t="s">
        <v>18</v>
      </c>
      <c r="F24" s="2"/>
      <c r="H24" s="14">
        <f>IF(D24=F208,0,F24*F211)</f>
        <v>0</v>
      </c>
      <c r="J24" s="17"/>
      <c r="R24" s="11"/>
      <c r="S24" s="11"/>
      <c r="T24" s="11"/>
      <c r="U24" s="11"/>
      <c r="V24" s="11"/>
      <c r="W24" s="11"/>
    </row>
    <row r="25" spans="1:24" x14ac:dyDescent="0.25">
      <c r="A25" s="45" t="s">
        <v>19</v>
      </c>
      <c r="B25" s="45"/>
      <c r="C25" s="45"/>
      <c r="G25" s="9" t="s">
        <v>5</v>
      </c>
      <c r="H25" s="15"/>
      <c r="R25" s="11"/>
      <c r="S25" s="11"/>
      <c r="T25" s="11"/>
      <c r="U25" s="11"/>
      <c r="V25" s="11"/>
      <c r="W25" s="11"/>
    </row>
    <row r="26" spans="1:24" ht="8.1" customHeight="1" x14ac:dyDescent="0.25">
      <c r="G26" s="9"/>
      <c r="H26" s="33"/>
      <c r="R26" s="11"/>
      <c r="S26" s="11"/>
      <c r="T26" s="11"/>
      <c r="U26" s="11"/>
      <c r="V26" s="11"/>
      <c r="W26" s="11"/>
    </row>
    <row r="27" spans="1:24" ht="15.75" customHeight="1" x14ac:dyDescent="0.25">
      <c r="A27" s="50" t="s">
        <v>20</v>
      </c>
      <c r="B27" s="50"/>
      <c r="C27" s="50"/>
      <c r="D27" s="50"/>
      <c r="E27" s="50"/>
      <c r="F27" s="50"/>
      <c r="G27" s="50"/>
      <c r="H27" s="32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11"/>
    </row>
    <row r="28" spans="1:24" ht="15.75" x14ac:dyDescent="0.25">
      <c r="A28" s="50" t="s">
        <v>21</v>
      </c>
      <c r="B28" s="50"/>
      <c r="C28" s="50"/>
      <c r="D28" s="50"/>
      <c r="E28" s="50"/>
      <c r="F28" s="50"/>
      <c r="G28" s="50"/>
      <c r="H28" s="32"/>
      <c r="I28" s="39"/>
      <c r="Q28" s="11"/>
      <c r="R28" s="11"/>
      <c r="S28" s="11"/>
      <c r="T28" s="11"/>
      <c r="U28" s="11"/>
      <c r="V28" s="11"/>
      <c r="W28" s="11"/>
      <c r="X28" s="11"/>
    </row>
    <row r="29" spans="1:24" ht="6" customHeight="1" x14ac:dyDescent="0.25">
      <c r="G29" s="9"/>
      <c r="H29" s="11"/>
      <c r="Q29" s="11"/>
      <c r="R29" s="11"/>
      <c r="S29" s="11"/>
      <c r="T29" s="11"/>
      <c r="U29" s="11"/>
      <c r="V29" s="11"/>
      <c r="W29" s="11"/>
    </row>
    <row r="30" spans="1:24" x14ac:dyDescent="0.25">
      <c r="A30" s="45" t="s">
        <v>71</v>
      </c>
      <c r="B30" s="45"/>
      <c r="C30" s="46"/>
      <c r="D30" s="12"/>
      <c r="E30" s="8" t="s">
        <v>18</v>
      </c>
      <c r="F30" s="12"/>
      <c r="G30" s="9"/>
      <c r="H30" s="11"/>
      <c r="Q30" s="11"/>
      <c r="R30" s="11"/>
      <c r="S30" s="11"/>
      <c r="T30" s="11"/>
      <c r="U30" s="11"/>
      <c r="V30" s="11"/>
      <c r="W30" s="11"/>
    </row>
    <row r="31" spans="1:24" x14ac:dyDescent="0.25">
      <c r="E31" s="8" t="s">
        <v>22</v>
      </c>
      <c r="F31" s="12"/>
      <c r="G31" s="9"/>
      <c r="H31" s="11"/>
      <c r="K31" s="1">
        <f>IF(D30=F208,0,IF(F30&gt;360,360/30,(F30/30))*IF(F31&lt;1,0,VLOOKUP(F31,A215:B229,2)))</f>
        <v>0</v>
      </c>
      <c r="Q31" s="11"/>
      <c r="R31" s="11"/>
      <c r="S31" s="11"/>
      <c r="T31" s="11"/>
      <c r="U31" s="11"/>
      <c r="V31" s="11"/>
      <c r="W31" s="11"/>
    </row>
    <row r="32" spans="1:24" ht="8.1" customHeight="1" x14ac:dyDescent="0.25">
      <c r="F32" s="9"/>
      <c r="G32" s="11"/>
      <c r="H32" s="11"/>
      <c r="Q32" s="11"/>
      <c r="R32" s="11"/>
      <c r="S32" s="11"/>
      <c r="T32" s="11"/>
      <c r="U32" s="11"/>
      <c r="V32" s="11"/>
      <c r="W32" s="11"/>
    </row>
    <row r="33" spans="1:23" x14ac:dyDescent="0.25">
      <c r="A33" s="45" t="s">
        <v>19</v>
      </c>
      <c r="B33" s="45"/>
      <c r="C33" s="45"/>
      <c r="D33" s="45"/>
      <c r="E33" s="45"/>
      <c r="G33" s="9" t="s">
        <v>5</v>
      </c>
      <c r="H33" s="10"/>
      <c r="Q33" s="11"/>
      <c r="R33" s="11"/>
      <c r="S33" s="11"/>
      <c r="T33" s="11"/>
      <c r="U33" s="11"/>
      <c r="V33" s="11"/>
      <c r="W33" s="11"/>
    </row>
    <row r="34" spans="1:23" ht="8.1" customHeight="1" x14ac:dyDescent="0.25">
      <c r="F34" s="9"/>
      <c r="G34" s="11"/>
      <c r="H34" s="11"/>
      <c r="Q34" s="11"/>
      <c r="R34" s="11"/>
      <c r="S34" s="11"/>
      <c r="T34" s="11"/>
      <c r="U34" s="11"/>
      <c r="V34" s="11"/>
      <c r="W34" s="11"/>
    </row>
    <row r="35" spans="1:23" x14ac:dyDescent="0.25">
      <c r="A35" s="45" t="s">
        <v>27</v>
      </c>
      <c r="B35" s="45"/>
      <c r="C35" s="45"/>
      <c r="D35" s="45"/>
      <c r="E35" s="46"/>
      <c r="F35" s="2"/>
      <c r="Q35" s="11"/>
      <c r="R35" s="11"/>
      <c r="S35" s="11"/>
      <c r="T35" s="11"/>
      <c r="U35" s="11"/>
      <c r="V35" s="11"/>
      <c r="W35" s="11"/>
    </row>
    <row r="36" spans="1:23" ht="7.5" customHeight="1" x14ac:dyDescent="0.25">
      <c r="Q36" s="11"/>
      <c r="R36" s="11"/>
      <c r="S36" s="11"/>
      <c r="T36" s="11"/>
      <c r="U36" s="11"/>
      <c r="V36" s="11"/>
      <c r="W36" s="11"/>
    </row>
    <row r="37" spans="1:23" x14ac:dyDescent="0.25">
      <c r="A37" s="45" t="s">
        <v>28</v>
      </c>
      <c r="B37" s="45"/>
      <c r="C37" s="45"/>
      <c r="D37" s="45"/>
      <c r="E37" s="46"/>
      <c r="F37" s="6"/>
      <c r="G37" s="4" t="s">
        <v>0</v>
      </c>
      <c r="Q37" s="11"/>
      <c r="R37" s="11"/>
      <c r="S37" s="11"/>
      <c r="T37" s="11"/>
      <c r="U37" s="11"/>
      <c r="V37" s="11"/>
      <c r="W37" s="11"/>
    </row>
    <row r="38" spans="1:23" ht="7.5" customHeight="1" x14ac:dyDescent="0.25">
      <c r="Q38" s="11"/>
      <c r="R38" s="11"/>
      <c r="S38" s="11"/>
      <c r="T38" s="11"/>
      <c r="U38" s="11"/>
      <c r="V38" s="11"/>
      <c r="W38" s="11"/>
    </row>
    <row r="39" spans="1:23" x14ac:dyDescent="0.25">
      <c r="A39" s="45" t="s">
        <v>24</v>
      </c>
      <c r="B39" s="45"/>
      <c r="C39" s="45"/>
      <c r="D39" s="45"/>
      <c r="E39" s="46"/>
      <c r="F39" s="19"/>
      <c r="G39" s="4" t="s">
        <v>0</v>
      </c>
      <c r="H39" s="13">
        <f>IF(IF(F35=F208,0,IF(F37&lt;0,0,F37)-IF(F39&lt;0,0,F39))&lt;0,0,IF(F35=F208,0,IF(F37&lt;0,0,F37)-IF(F39&lt;0,0,F39)))</f>
        <v>0</v>
      </c>
      <c r="Q39" s="11"/>
      <c r="R39" s="11"/>
      <c r="S39" s="11"/>
      <c r="T39" s="11"/>
      <c r="U39" s="11"/>
      <c r="V39" s="11"/>
      <c r="W39" s="11"/>
    </row>
    <row r="40" spans="1:23" ht="8.1" customHeight="1" x14ac:dyDescent="0.25">
      <c r="F40" s="9"/>
      <c r="G40" s="11"/>
      <c r="H40" s="11"/>
      <c r="Q40" s="11"/>
      <c r="R40" s="11"/>
      <c r="S40" s="11"/>
      <c r="T40" s="11"/>
      <c r="U40" s="11"/>
      <c r="V40" s="11"/>
      <c r="W40" s="11"/>
    </row>
    <row r="41" spans="1:23" ht="16.5" thickBot="1" x14ac:dyDescent="0.3">
      <c r="A41" s="51" t="s">
        <v>48</v>
      </c>
      <c r="B41" s="51"/>
      <c r="C41" s="51"/>
      <c r="D41" s="51"/>
      <c r="E41" s="51"/>
      <c r="F41" s="51"/>
      <c r="G41" s="51"/>
      <c r="H41" s="34">
        <f>IF(D30=F208,0,IF(IF(K31&lt;0,0,K31)+IF(H39&lt;0,0,H39)-IF(H33&lt;0,0,H33)&lt;0,0,IF(K31&lt;0,0,K31)+IF(H39&lt;0,0,H39)-IF(H33&lt;0,0,H33)))</f>
        <v>0</v>
      </c>
      <c r="Q41" s="11"/>
      <c r="R41" s="11"/>
      <c r="S41" s="11"/>
      <c r="T41" s="11"/>
      <c r="U41" s="11"/>
      <c r="V41" s="11"/>
      <c r="W41" s="11"/>
    </row>
    <row r="42" spans="1:23" ht="8.1" customHeight="1" thickTop="1" x14ac:dyDescent="0.25">
      <c r="G42" s="9"/>
      <c r="H42" s="11"/>
      <c r="Q42" s="11"/>
      <c r="R42" s="11"/>
      <c r="S42" s="11"/>
      <c r="T42" s="11"/>
      <c r="U42" s="11"/>
      <c r="V42" s="11"/>
      <c r="W42" s="11"/>
    </row>
    <row r="43" spans="1:23" ht="15.75" x14ac:dyDescent="0.25">
      <c r="A43" s="50" t="s">
        <v>20</v>
      </c>
      <c r="B43" s="50"/>
      <c r="C43" s="50"/>
      <c r="D43" s="50"/>
      <c r="E43" s="50"/>
      <c r="F43" s="50"/>
      <c r="G43" s="50"/>
      <c r="H43" s="31"/>
      <c r="I43" s="22"/>
      <c r="Q43" s="11"/>
      <c r="R43" s="11"/>
      <c r="S43" s="11"/>
      <c r="T43" s="11"/>
      <c r="U43" s="11"/>
      <c r="V43" s="11"/>
      <c r="W43" s="11"/>
    </row>
    <row r="44" spans="1:23" ht="15.75" x14ac:dyDescent="0.25">
      <c r="A44" s="50" t="s">
        <v>25</v>
      </c>
      <c r="B44" s="50"/>
      <c r="C44" s="50"/>
      <c r="D44" s="50"/>
      <c r="E44" s="50"/>
      <c r="F44" s="50"/>
      <c r="G44" s="50"/>
      <c r="H44" s="31"/>
      <c r="I44" s="22"/>
      <c r="Q44" s="11"/>
      <c r="R44" s="11"/>
      <c r="S44" s="11"/>
      <c r="T44" s="11"/>
      <c r="U44" s="11"/>
      <c r="V44" s="11"/>
      <c r="W44" s="11"/>
    </row>
    <row r="45" spans="1:23" ht="15.75" x14ac:dyDescent="0.25">
      <c r="A45" s="50" t="s">
        <v>26</v>
      </c>
      <c r="B45" s="50"/>
      <c r="C45" s="50"/>
      <c r="D45" s="50"/>
      <c r="E45" s="50"/>
      <c r="F45" s="50"/>
      <c r="G45" s="50"/>
      <c r="H45" s="31"/>
      <c r="I45" s="22"/>
      <c r="Q45" s="11"/>
      <c r="R45" s="11"/>
      <c r="S45" s="11"/>
      <c r="T45" s="11"/>
      <c r="U45" s="11"/>
      <c r="V45" s="11"/>
      <c r="W45" s="11"/>
    </row>
    <row r="46" spans="1:23" ht="6" customHeight="1" x14ac:dyDescent="0.25">
      <c r="G46" s="9"/>
      <c r="H46" s="11"/>
      <c r="Q46" s="11"/>
      <c r="R46" s="11"/>
      <c r="S46" s="11"/>
      <c r="T46" s="11"/>
      <c r="U46" s="11"/>
      <c r="V46" s="11"/>
      <c r="W46" s="11"/>
    </row>
    <row r="47" spans="1:23" x14ac:dyDescent="0.25">
      <c r="A47" s="45" t="s">
        <v>71</v>
      </c>
      <c r="B47" s="45"/>
      <c r="C47" s="46"/>
      <c r="D47" s="12"/>
      <c r="E47" s="8" t="s">
        <v>18</v>
      </c>
      <c r="F47" s="12"/>
      <c r="G47" s="9"/>
      <c r="H47" s="11"/>
      <c r="Q47" s="11"/>
      <c r="R47" s="11"/>
      <c r="S47" s="11"/>
      <c r="T47" s="11"/>
      <c r="U47" s="11"/>
      <c r="V47" s="11"/>
      <c r="W47" s="11"/>
    </row>
    <row r="48" spans="1:23" x14ac:dyDescent="0.25">
      <c r="E48" s="8" t="s">
        <v>22</v>
      </c>
      <c r="F48" s="12"/>
      <c r="G48" s="9"/>
      <c r="H48" s="11"/>
      <c r="K48" s="1">
        <f>IF(D47=F208,0,IF(F47&gt;360,360/30,(F47/30))*F48*F218)</f>
        <v>0</v>
      </c>
      <c r="Q48" s="11"/>
      <c r="R48" s="11"/>
      <c r="S48" s="11"/>
      <c r="T48" s="11"/>
      <c r="U48" s="11"/>
      <c r="V48" s="11"/>
      <c r="W48" s="11"/>
    </row>
    <row r="49" spans="1:23" ht="8.1" customHeight="1" x14ac:dyDescent="0.25">
      <c r="G49" s="9"/>
      <c r="H49" s="11"/>
      <c r="Q49" s="11"/>
      <c r="R49" s="11"/>
      <c r="S49" s="11"/>
      <c r="T49" s="11"/>
      <c r="U49" s="11"/>
      <c r="V49" s="11"/>
      <c r="W49" s="11"/>
    </row>
    <row r="50" spans="1:23" x14ac:dyDescent="0.25">
      <c r="A50" s="45" t="s">
        <v>19</v>
      </c>
      <c r="B50" s="45"/>
      <c r="C50" s="45"/>
      <c r="D50" s="45"/>
      <c r="E50" s="45"/>
      <c r="G50" s="9" t="s">
        <v>5</v>
      </c>
      <c r="H50" s="10"/>
      <c r="Q50" s="11"/>
      <c r="R50" s="11"/>
      <c r="S50" s="11"/>
      <c r="T50" s="11"/>
      <c r="U50" s="11"/>
      <c r="V50" s="11"/>
      <c r="W50" s="11"/>
    </row>
    <row r="51" spans="1:23" ht="8.1" customHeight="1" x14ac:dyDescent="0.25">
      <c r="G51" s="9"/>
      <c r="H51" s="11"/>
      <c r="Q51" s="11"/>
      <c r="R51" s="11"/>
      <c r="S51" s="11"/>
      <c r="T51" s="11"/>
      <c r="U51" s="11"/>
      <c r="V51" s="11"/>
      <c r="W51" s="11"/>
    </row>
    <row r="52" spans="1:23" x14ac:dyDescent="0.25">
      <c r="A52" s="45" t="s">
        <v>27</v>
      </c>
      <c r="B52" s="45"/>
      <c r="C52" s="45"/>
      <c r="D52" s="45"/>
      <c r="E52" s="46"/>
      <c r="F52" s="2"/>
      <c r="Q52" s="11"/>
      <c r="R52" s="11"/>
      <c r="S52" s="11"/>
      <c r="T52" s="11"/>
      <c r="U52" s="11"/>
      <c r="V52" s="11"/>
      <c r="W52" s="11"/>
    </row>
    <row r="53" spans="1:23" ht="7.5" customHeight="1" x14ac:dyDescent="0.25">
      <c r="Q53" s="11"/>
      <c r="R53" s="11"/>
      <c r="S53" s="11"/>
      <c r="T53" s="11"/>
      <c r="U53" s="11"/>
      <c r="V53" s="11"/>
      <c r="W53" s="11"/>
    </row>
    <row r="54" spans="1:23" x14ac:dyDescent="0.25">
      <c r="A54" s="45" t="s">
        <v>23</v>
      </c>
      <c r="B54" s="45"/>
      <c r="C54" s="45"/>
      <c r="D54" s="45"/>
      <c r="E54" s="46"/>
      <c r="F54" s="6"/>
      <c r="G54" s="4" t="s">
        <v>0</v>
      </c>
      <c r="Q54" s="11"/>
      <c r="R54" s="11"/>
      <c r="S54" s="11"/>
      <c r="T54" s="11"/>
      <c r="U54" s="11"/>
      <c r="V54" s="11"/>
      <c r="W54" s="11"/>
    </row>
    <row r="55" spans="1:23" ht="7.5" customHeight="1" x14ac:dyDescent="0.25">
      <c r="Q55" s="11"/>
      <c r="R55" s="11"/>
      <c r="S55" s="11"/>
      <c r="T55" s="11"/>
      <c r="U55" s="11"/>
      <c r="V55" s="11"/>
      <c r="W55" s="11"/>
    </row>
    <row r="56" spans="1:23" x14ac:dyDescent="0.25">
      <c r="A56" s="45" t="s">
        <v>24</v>
      </c>
      <c r="B56" s="45"/>
      <c r="C56" s="45"/>
      <c r="D56" s="45"/>
      <c r="E56" s="46"/>
      <c r="F56" s="19"/>
      <c r="G56" s="4" t="s">
        <v>0</v>
      </c>
      <c r="H56" s="35">
        <f>IF(IF(F52=F208,0,IF(F54&lt;0,0,F54)-IF(F56&lt;0,0,F56))&lt;0,0,IF(F52=F208,0,IF(F54&lt;0,0,F54)-IF(F56&lt;0,0,F56)))</f>
        <v>0</v>
      </c>
      <c r="Q56" s="11"/>
      <c r="R56" s="11"/>
      <c r="S56" s="11"/>
      <c r="T56" s="11"/>
      <c r="U56" s="11"/>
      <c r="V56" s="11"/>
      <c r="W56" s="11"/>
    </row>
    <row r="57" spans="1:23" ht="8.1" customHeight="1" x14ac:dyDescent="0.25">
      <c r="F57" s="9"/>
      <c r="G57" s="11"/>
      <c r="H57" s="11"/>
      <c r="Q57" s="11"/>
      <c r="R57" s="11"/>
      <c r="S57" s="11"/>
      <c r="T57" s="11"/>
      <c r="U57" s="11"/>
      <c r="V57" s="11"/>
      <c r="W57" s="11"/>
    </row>
    <row r="58" spans="1:23" ht="16.5" thickBot="1" x14ac:dyDescent="0.3">
      <c r="A58" s="51" t="s">
        <v>48</v>
      </c>
      <c r="B58" s="51"/>
      <c r="C58" s="51"/>
      <c r="D58" s="51"/>
      <c r="E58" s="51"/>
      <c r="F58" s="51"/>
      <c r="G58" s="51"/>
      <c r="H58" s="34">
        <f>IF(D47=F208,0,IF(IF(K48&lt;0,0,K48)+IF(H56&lt;0,0,H56)-IF(H50&lt;0,0,H50)&lt;0,0,IF(K48&lt;0,0,K48)+IF(H56&lt;0,0,H56)-IF(H50&lt;0,0,H50)))</f>
        <v>0</v>
      </c>
      <c r="Q58" s="11"/>
      <c r="R58" s="11"/>
      <c r="S58" s="11"/>
      <c r="T58" s="11"/>
      <c r="U58" s="11"/>
      <c r="V58" s="11"/>
      <c r="W58" s="11"/>
    </row>
    <row r="59" spans="1:23" ht="8.1" customHeight="1" thickTop="1" x14ac:dyDescent="0.25">
      <c r="G59" s="9"/>
      <c r="H59" s="11"/>
      <c r="Q59" s="11"/>
      <c r="R59" s="11"/>
      <c r="S59" s="11"/>
      <c r="T59" s="11"/>
      <c r="U59" s="11"/>
      <c r="V59" s="11"/>
      <c r="W59" s="11"/>
    </row>
    <row r="60" spans="1:23" ht="15.75" x14ac:dyDescent="0.25">
      <c r="A60" s="50" t="s">
        <v>29</v>
      </c>
      <c r="B60" s="50"/>
      <c r="C60" s="50"/>
      <c r="D60" s="50"/>
      <c r="E60" s="50"/>
      <c r="F60" s="50"/>
      <c r="G60" s="50"/>
      <c r="H60" s="44"/>
      <c r="Q60" s="11"/>
      <c r="R60" s="11"/>
      <c r="S60" s="11"/>
      <c r="T60" s="11"/>
      <c r="U60" s="11"/>
      <c r="V60" s="11"/>
      <c r="W60" s="11"/>
    </row>
    <row r="61" spans="1:23" ht="5.25" customHeight="1" x14ac:dyDescent="0.25">
      <c r="Q61" s="11"/>
      <c r="R61" s="11"/>
      <c r="S61" s="11"/>
      <c r="T61" s="11"/>
      <c r="U61" s="11"/>
      <c r="V61" s="11"/>
      <c r="W61" s="11"/>
    </row>
    <row r="62" spans="1:23" x14ac:dyDescent="0.25">
      <c r="A62" s="45" t="s">
        <v>17</v>
      </c>
      <c r="B62" s="45"/>
      <c r="C62" s="46"/>
      <c r="D62" s="2"/>
      <c r="E62" s="8" t="s">
        <v>18</v>
      </c>
      <c r="F62" s="2"/>
      <c r="Q62" s="11"/>
      <c r="R62" s="11"/>
      <c r="S62" s="11"/>
      <c r="T62" s="11"/>
      <c r="U62" s="11"/>
      <c r="V62" s="11"/>
      <c r="W62" s="11"/>
    </row>
    <row r="63" spans="1:23" x14ac:dyDescent="0.25">
      <c r="B63" s="37"/>
      <c r="F63" s="38"/>
      <c r="Q63" s="11"/>
      <c r="R63" s="11"/>
      <c r="S63" s="11"/>
      <c r="T63" s="11"/>
      <c r="U63" s="11"/>
      <c r="V63" s="11"/>
      <c r="W63" s="11"/>
    </row>
    <row r="64" spans="1:23" ht="15" customHeight="1" x14ac:dyDescent="0.25">
      <c r="A64" s="45" t="s">
        <v>30</v>
      </c>
      <c r="B64" s="45"/>
      <c r="C64" s="45"/>
      <c r="D64" s="45"/>
      <c r="E64" s="46"/>
      <c r="F64" s="5"/>
      <c r="G64" t="s">
        <v>0</v>
      </c>
      <c r="Q64" s="11"/>
      <c r="R64" s="11"/>
      <c r="S64" s="11"/>
      <c r="T64" s="11"/>
      <c r="U64" s="11"/>
      <c r="V64" s="11"/>
      <c r="W64" s="11"/>
    </row>
    <row r="65" spans="1:23" ht="6" customHeight="1" x14ac:dyDescent="0.25">
      <c r="Q65" s="11"/>
      <c r="R65" s="11"/>
      <c r="S65" s="11"/>
      <c r="T65" s="11"/>
      <c r="U65" s="11"/>
      <c r="V65" s="11"/>
      <c r="W65" s="11"/>
    </row>
    <row r="66" spans="1:23" x14ac:dyDescent="0.25">
      <c r="A66" s="45" t="s">
        <v>31</v>
      </c>
      <c r="B66" s="45"/>
      <c r="C66" s="45"/>
      <c r="E66" s="53"/>
      <c r="F66" s="54"/>
      <c r="R66" s="11"/>
      <c r="S66" s="11"/>
      <c r="T66" s="11"/>
      <c r="U66" s="11"/>
      <c r="V66" s="11"/>
      <c r="W66" s="11"/>
    </row>
    <row r="67" spans="1:23" ht="8.1" customHeight="1" x14ac:dyDescent="0.25">
      <c r="R67" s="11"/>
      <c r="S67" s="11"/>
      <c r="T67" s="11"/>
      <c r="U67" s="11"/>
      <c r="V67" s="11"/>
      <c r="W67" s="11"/>
    </row>
    <row r="68" spans="1:23" x14ac:dyDescent="0.25">
      <c r="A68" s="45" t="s">
        <v>32</v>
      </c>
      <c r="B68" s="46"/>
      <c r="C68" s="2"/>
      <c r="E68" t="s">
        <v>33</v>
      </c>
      <c r="F68" s="18"/>
      <c r="R68" s="11"/>
      <c r="S68" s="11"/>
      <c r="T68" s="11"/>
      <c r="U68" s="11"/>
      <c r="V68" s="11"/>
      <c r="W68" s="11"/>
    </row>
    <row r="69" spans="1:23" ht="8.25" customHeight="1" x14ac:dyDescent="0.25">
      <c r="R69" s="11"/>
      <c r="S69" s="11"/>
      <c r="T69" s="11"/>
      <c r="U69" s="11"/>
      <c r="V69" s="11"/>
      <c r="W69" s="11"/>
    </row>
    <row r="70" spans="1:23" x14ac:dyDescent="0.25">
      <c r="A70" s="45" t="s">
        <v>70</v>
      </c>
      <c r="B70" s="45"/>
      <c r="C70" s="45"/>
      <c r="E70" t="s">
        <v>34</v>
      </c>
      <c r="F70" s="2"/>
      <c r="R70" s="11"/>
      <c r="S70" s="11"/>
      <c r="T70" s="11"/>
      <c r="U70" s="11"/>
      <c r="V70" s="11"/>
      <c r="W70" s="11"/>
    </row>
    <row r="71" spans="1:23" x14ac:dyDescent="0.25">
      <c r="E71" t="s">
        <v>35</v>
      </c>
      <c r="F71" s="38"/>
      <c r="R71" s="11"/>
      <c r="S71" s="11"/>
      <c r="T71" s="11"/>
      <c r="U71" s="11"/>
      <c r="V71" s="11"/>
      <c r="W71" s="11"/>
    </row>
    <row r="72" spans="1:23" x14ac:dyDescent="0.25">
      <c r="E72" t="s">
        <v>36</v>
      </c>
      <c r="F72" s="2"/>
      <c r="R72" s="11"/>
      <c r="S72" s="11"/>
      <c r="T72" s="11"/>
      <c r="U72" s="11"/>
      <c r="V72" s="11"/>
      <c r="W72" s="11"/>
    </row>
    <row r="73" spans="1:23" x14ac:dyDescent="0.25">
      <c r="E73" t="s">
        <v>37</v>
      </c>
      <c r="F73" s="2"/>
      <c r="R73" s="11"/>
      <c r="S73" s="11"/>
      <c r="T73" s="11"/>
      <c r="U73" s="11"/>
      <c r="V73" s="11"/>
      <c r="W73" s="11"/>
    </row>
    <row r="74" spans="1:23" x14ac:dyDescent="0.25">
      <c r="E74" t="s">
        <v>38</v>
      </c>
      <c r="F74" s="2"/>
      <c r="R74" s="11"/>
      <c r="S74" s="11"/>
      <c r="T74" s="11"/>
      <c r="U74" s="11"/>
      <c r="V74" s="11"/>
      <c r="W74" s="11"/>
    </row>
    <row r="75" spans="1:23" x14ac:dyDescent="0.25">
      <c r="E75" t="s">
        <v>39</v>
      </c>
      <c r="F75" s="2"/>
      <c r="R75" s="11"/>
      <c r="S75" s="11"/>
      <c r="T75" s="11"/>
      <c r="U75" s="11"/>
      <c r="V75" s="11"/>
      <c r="W75" s="11"/>
    </row>
    <row r="76" spans="1:23" x14ac:dyDescent="0.25">
      <c r="E76" t="s">
        <v>40</v>
      </c>
      <c r="F76" s="2"/>
      <c r="R76" s="11"/>
      <c r="S76" s="11"/>
      <c r="T76" s="11"/>
      <c r="U76" s="11"/>
      <c r="V76" s="11"/>
      <c r="W76" s="11"/>
    </row>
    <row r="77" spans="1:23" ht="7.5" customHeight="1" x14ac:dyDescent="0.25">
      <c r="R77" s="11"/>
      <c r="S77" s="11"/>
      <c r="T77" s="11"/>
      <c r="U77" s="11"/>
      <c r="V77" s="11"/>
      <c r="W77" s="11"/>
    </row>
    <row r="78" spans="1:23" x14ac:dyDescent="0.25">
      <c r="E78" t="s">
        <v>41</v>
      </c>
      <c r="F78" s="2"/>
      <c r="R78" s="11"/>
      <c r="S78" s="11"/>
      <c r="T78" s="11"/>
      <c r="U78" s="11"/>
      <c r="V78" s="11"/>
      <c r="W78" s="11"/>
    </row>
    <row r="79" spans="1:23" ht="6.75" customHeight="1" x14ac:dyDescent="0.25">
      <c r="R79" s="11"/>
      <c r="S79" s="11"/>
      <c r="T79" s="11"/>
      <c r="U79" s="11"/>
      <c r="V79" s="11"/>
      <c r="W79" s="11"/>
    </row>
    <row r="80" spans="1:23" x14ac:dyDescent="0.25">
      <c r="A80" s="45" t="s">
        <v>27</v>
      </c>
      <c r="B80" s="45"/>
      <c r="C80" s="45"/>
      <c r="D80" s="45"/>
      <c r="E80" s="46"/>
      <c r="F80" s="2"/>
      <c r="R80" s="11"/>
      <c r="S80" s="11"/>
      <c r="T80" s="11"/>
      <c r="U80" s="11"/>
      <c r="V80" s="11"/>
      <c r="W80" s="11"/>
    </row>
    <row r="81" spans="1:23" ht="7.5" customHeight="1" x14ac:dyDescent="0.25">
      <c r="R81" s="11"/>
      <c r="S81" s="11"/>
      <c r="T81" s="11"/>
      <c r="U81" s="11"/>
      <c r="V81" s="11"/>
      <c r="W81" s="11"/>
    </row>
    <row r="82" spans="1:23" x14ac:dyDescent="0.25">
      <c r="A82" s="45" t="s">
        <v>23</v>
      </c>
      <c r="B82" s="45"/>
      <c r="C82" s="45"/>
      <c r="D82" s="45"/>
      <c r="E82" s="46"/>
      <c r="F82" s="6"/>
      <c r="G82" s="4" t="s">
        <v>0</v>
      </c>
      <c r="J82" s="1">
        <f>IF(F62&lt;1,0,IF(D62=F208,0,((1/F214*IF(F62="",F214,F62))*IF(D62=F208,0,(IF(E66=C204,C68*C205,C68*B205))+(IF(F68="",(E222*C68),IF(F68&lt;=D222,((D222+(IF(F68&lt;D222,-(IF(F70=F207,1000)+IF(F71=F207,1000)+IF(F73=F207,1000)+IF(F74=F207,1000)+IF(F75=F207,1000)+IF(F76=F207,1000)))))*C68),IF(F68&lt;=E222,(F68*C68),IF(F68&gt;E222,(E222*C68)))))*E205)))+IF(F80=F207,F82,0)-IF(F80=F207,(IF(F84&lt;1,0,IF(F84&gt;F82,F82,F84))),0)-F64))</f>
        <v>0</v>
      </c>
      <c r="K82" s="1">
        <f>IF(J82&lt;1,0,IF(F78=F207,J82*(1+F216),J82))</f>
        <v>0</v>
      </c>
      <c r="R82" s="11"/>
      <c r="S82" s="11"/>
      <c r="T82" s="11"/>
      <c r="U82" s="11"/>
      <c r="V82" s="11"/>
      <c r="W82" s="11"/>
    </row>
    <row r="83" spans="1:23" ht="5.25" customHeight="1" x14ac:dyDescent="0.25">
      <c r="R83" s="11"/>
      <c r="S83" s="11"/>
      <c r="T83" s="11"/>
      <c r="U83" s="11"/>
      <c r="V83" s="11"/>
      <c r="W83" s="11"/>
    </row>
    <row r="84" spans="1:23" x14ac:dyDescent="0.25">
      <c r="A84" s="45" t="s">
        <v>42</v>
      </c>
      <c r="B84" s="45"/>
      <c r="C84" s="45"/>
      <c r="D84" s="45"/>
      <c r="E84" s="46"/>
      <c r="F84" s="19"/>
      <c r="G84" s="4" t="s">
        <v>0</v>
      </c>
      <c r="H84" s="35">
        <f>IF(K82&lt;1,0,K82)</f>
        <v>0</v>
      </c>
      <c r="R84" s="11"/>
      <c r="S84" s="11"/>
      <c r="T84" s="11"/>
      <c r="U84" s="11"/>
      <c r="V84" s="11"/>
      <c r="W84" s="11"/>
    </row>
    <row r="85" spans="1:23" ht="8.1" customHeight="1" x14ac:dyDescent="0.25">
      <c r="R85" s="11"/>
      <c r="S85" s="11"/>
      <c r="T85" s="11"/>
      <c r="U85" s="11"/>
      <c r="V85" s="11"/>
      <c r="W85" s="11"/>
    </row>
    <row r="86" spans="1:23" s="3" customFormat="1" ht="16.5" thickBot="1" x14ac:dyDescent="0.3">
      <c r="A86" s="51" t="s">
        <v>48</v>
      </c>
      <c r="B86" s="51"/>
      <c r="C86" s="51"/>
      <c r="D86" s="51"/>
      <c r="E86" s="51"/>
      <c r="F86" s="51"/>
      <c r="G86" s="51"/>
      <c r="H86" s="34">
        <f>IF(IF(D24=F207,(H24-H25),0)+IF(D30=F207,H41,0)+IF(D47=F207,H58,0)+IF(D62=F207,H84,0)&gt;0,IF(D24=F207,(H24-H25),0)+IF(D30=F207,H41,0)+IF(D47=F207,H58,0)+IF(D62=F207,H84,0),0)</f>
        <v>0</v>
      </c>
      <c r="I86" s="16"/>
      <c r="J86" s="16"/>
      <c r="K86" s="16"/>
      <c r="L86" s="16"/>
      <c r="M86" s="16"/>
      <c r="N86" s="16"/>
      <c r="O86" s="16"/>
      <c r="P86" s="16"/>
      <c r="Q86" s="16"/>
      <c r="R86" s="21"/>
      <c r="S86" s="21"/>
      <c r="T86" s="21"/>
      <c r="U86" s="21"/>
      <c r="V86" s="21"/>
      <c r="W86" s="21"/>
    </row>
    <row r="87" spans="1:23" ht="8.1" customHeight="1" thickTop="1" x14ac:dyDescent="0.25">
      <c r="R87" s="11"/>
      <c r="S87" s="11"/>
      <c r="T87" s="11"/>
      <c r="U87" s="11"/>
      <c r="V87" s="11"/>
      <c r="W87" s="11"/>
    </row>
    <row r="88" spans="1:23" x14ac:dyDescent="0.25">
      <c r="A88" s="52" t="s">
        <v>43</v>
      </c>
      <c r="B88" s="52"/>
      <c r="C88" s="52"/>
      <c r="D88" s="52"/>
      <c r="E88" s="52"/>
      <c r="F88" s="52"/>
      <c r="G88" s="52"/>
      <c r="H88" s="52"/>
      <c r="R88" s="11"/>
      <c r="S88" s="11"/>
      <c r="T88" s="11"/>
      <c r="U88" s="11"/>
      <c r="V88" s="11"/>
      <c r="W88" s="11"/>
    </row>
    <row r="89" spans="1:23" x14ac:dyDescent="0.25">
      <c r="A89" s="40" t="s">
        <v>44</v>
      </c>
      <c r="B89" s="40"/>
      <c r="C89" s="40"/>
      <c r="D89" s="40"/>
      <c r="E89" s="40"/>
      <c r="F89" s="40"/>
      <c r="G89" s="40"/>
      <c r="H89" s="40"/>
      <c r="R89" s="11"/>
      <c r="S89" s="11"/>
      <c r="T89" s="11"/>
      <c r="U89" s="11"/>
      <c r="V89" s="11"/>
      <c r="W89" s="11"/>
    </row>
    <row r="90" spans="1:23" ht="8.1" customHeight="1" x14ac:dyDescent="0.25">
      <c r="R90" s="11"/>
      <c r="S90" s="11"/>
      <c r="T90" s="11"/>
      <c r="U90" s="11"/>
      <c r="V90" s="11"/>
      <c r="W90" s="11"/>
    </row>
    <row r="91" spans="1:23" x14ac:dyDescent="0.25">
      <c r="A91" t="s">
        <v>1</v>
      </c>
      <c r="B91" s="47"/>
      <c r="C91" s="48"/>
      <c r="D91" s="48"/>
      <c r="E91" s="49"/>
      <c r="R91" s="11"/>
      <c r="S91" s="11"/>
      <c r="T91" s="11"/>
      <c r="U91" s="11"/>
      <c r="V91" s="11"/>
      <c r="W91" s="11"/>
    </row>
    <row r="92" spans="1:23" ht="8.1" customHeight="1" x14ac:dyDescent="0.25">
      <c r="R92" s="1"/>
      <c r="S92" s="1"/>
      <c r="T92" s="11"/>
      <c r="U92" s="11"/>
      <c r="V92" s="11"/>
      <c r="W92" s="11"/>
    </row>
    <row r="93" spans="1:23" x14ac:dyDescent="0.25">
      <c r="A93" t="s">
        <v>45</v>
      </c>
      <c r="B93" s="47"/>
      <c r="C93" s="48"/>
      <c r="D93" s="48"/>
      <c r="E93" s="49"/>
      <c r="R93" s="1"/>
      <c r="S93" s="1"/>
      <c r="T93" s="11"/>
      <c r="U93" s="11"/>
      <c r="V93" s="11"/>
      <c r="W93" s="11"/>
    </row>
    <row r="94" spans="1:23" ht="8.1" customHeight="1" x14ac:dyDescent="0.25">
      <c r="R94" s="1"/>
      <c r="S94" s="1"/>
      <c r="T94" s="11"/>
      <c r="U94" s="11"/>
      <c r="V94" s="11"/>
      <c r="W94" s="11"/>
    </row>
    <row r="95" spans="1:23" x14ac:dyDescent="0.25">
      <c r="A95" t="s">
        <v>46</v>
      </c>
      <c r="B95" s="47"/>
      <c r="C95" s="48"/>
      <c r="D95" s="48"/>
      <c r="E95" s="49"/>
      <c r="R95" s="1"/>
      <c r="S95" s="1"/>
      <c r="T95" s="11"/>
      <c r="U95" s="11"/>
      <c r="V95" s="11"/>
      <c r="W95" s="11"/>
    </row>
    <row r="96" spans="1:23" ht="8.1" customHeight="1" x14ac:dyDescent="0.25">
      <c r="R96" s="1"/>
      <c r="S96" s="1"/>
      <c r="T96" s="11"/>
      <c r="U96" s="11"/>
      <c r="V96" s="11"/>
      <c r="W96" s="11"/>
    </row>
    <row r="97" spans="1:23" x14ac:dyDescent="0.25">
      <c r="A97" t="s">
        <v>2</v>
      </c>
      <c r="B97" s="7"/>
      <c r="R97" s="1"/>
      <c r="S97" s="1"/>
      <c r="T97" s="11"/>
      <c r="U97" s="11"/>
      <c r="V97" s="11"/>
      <c r="W97" s="11"/>
    </row>
    <row r="98" spans="1:23" ht="8.1" customHeight="1" x14ac:dyDescent="0.25">
      <c r="R98" s="1"/>
      <c r="S98" s="1"/>
      <c r="T98" s="11"/>
      <c r="U98" s="11"/>
      <c r="V98" s="11"/>
      <c r="W98" s="11"/>
    </row>
    <row r="99" spans="1:23" x14ac:dyDescent="0.25">
      <c r="A99" t="s">
        <v>4</v>
      </c>
      <c r="B99" s="7"/>
      <c r="C99" s="8" t="s">
        <v>47</v>
      </c>
      <c r="D99" s="47"/>
      <c r="E99" s="49"/>
      <c r="R99" s="1"/>
      <c r="S99" s="1"/>
      <c r="T99" s="11"/>
      <c r="U99" s="11"/>
      <c r="V99" s="11"/>
      <c r="W99" s="11"/>
    </row>
    <row r="100" spans="1:23" s="1" customFormat="1" x14ac:dyDescent="0.25">
      <c r="A100" s="11"/>
      <c r="B100" s="11"/>
      <c r="C100" s="11"/>
      <c r="D100" s="11"/>
      <c r="E100" s="11"/>
      <c r="F100" s="11"/>
      <c r="G100" s="11"/>
      <c r="H100" s="11"/>
      <c r="T100" s="11"/>
      <c r="U100" s="11"/>
      <c r="V100" s="11"/>
      <c r="W100" s="11"/>
    </row>
    <row r="101" spans="1:23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T101" s="11"/>
      <c r="U101" s="11"/>
      <c r="V101" s="11"/>
      <c r="W101" s="11"/>
    </row>
    <row r="102" spans="1:23" s="1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/>
      <c r="O102"/>
      <c r="T102" s="11"/>
      <c r="U102" s="11"/>
      <c r="V102" s="11"/>
      <c r="W102" s="11"/>
    </row>
    <row r="103" spans="1:23" s="1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/>
      <c r="O103"/>
      <c r="T103" s="11"/>
      <c r="U103" s="11"/>
      <c r="V103" s="11"/>
      <c r="W103" s="11"/>
    </row>
    <row r="104" spans="1:23" s="1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/>
      <c r="O104"/>
      <c r="T104" s="11"/>
      <c r="U104" s="11"/>
      <c r="V104" s="11"/>
      <c r="W104" s="11"/>
    </row>
    <row r="105" spans="1:23" s="1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/>
      <c r="O105"/>
      <c r="T105" s="11"/>
      <c r="U105" s="11"/>
      <c r="V105" s="11"/>
      <c r="W105" s="11"/>
    </row>
    <row r="106" spans="1:23" s="1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/>
      <c r="O106"/>
      <c r="T106" s="11"/>
      <c r="U106" s="11"/>
      <c r="V106" s="11"/>
      <c r="W106" s="11"/>
    </row>
    <row r="107" spans="1:23" s="1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/>
      <c r="O107"/>
      <c r="T107" s="11"/>
      <c r="U107" s="11"/>
      <c r="V107" s="11"/>
      <c r="W107" s="11"/>
    </row>
    <row r="108" spans="1:23" s="1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/>
      <c r="O108"/>
      <c r="T108" s="11"/>
      <c r="U108" s="11"/>
      <c r="V108" s="11"/>
      <c r="W108" s="11"/>
    </row>
    <row r="109" spans="1:23" s="1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/>
      <c r="O109"/>
      <c r="T109" s="11"/>
      <c r="U109" s="11"/>
      <c r="V109" s="11"/>
      <c r="W109" s="11"/>
    </row>
    <row r="110" spans="1:23" s="1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/>
      <c r="O110"/>
      <c r="T110" s="11"/>
      <c r="U110" s="11"/>
      <c r="V110" s="11"/>
      <c r="W110" s="11"/>
    </row>
    <row r="111" spans="1:23" s="1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/>
      <c r="O111"/>
      <c r="T111" s="11"/>
      <c r="U111" s="11"/>
      <c r="V111" s="11"/>
      <c r="W111" s="11"/>
    </row>
    <row r="112" spans="1:23" s="1" customForma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/>
      <c r="O112"/>
      <c r="T112" s="11"/>
      <c r="U112" s="11"/>
      <c r="V112" s="11"/>
      <c r="W112" s="11"/>
    </row>
    <row r="113" spans="1:23" s="1" customForma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/>
      <c r="O113"/>
      <c r="T113" s="11"/>
      <c r="U113" s="11"/>
      <c r="V113" s="11"/>
      <c r="W113" s="11"/>
    </row>
    <row r="114" spans="1:23" s="1" customForma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/>
      <c r="O114"/>
      <c r="T114" s="11"/>
      <c r="U114" s="11"/>
      <c r="V114" s="11"/>
      <c r="W114" s="11"/>
    </row>
    <row r="115" spans="1:23" s="1" customForma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/>
      <c r="O115"/>
      <c r="T115" s="11"/>
      <c r="U115" s="11"/>
      <c r="V115" s="11"/>
      <c r="W115" s="11"/>
    </row>
    <row r="116" spans="1:23" s="1" customForma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/>
      <c r="O116"/>
      <c r="T116" s="11"/>
      <c r="U116" s="11"/>
      <c r="V116" s="11"/>
      <c r="W116" s="11"/>
    </row>
    <row r="117" spans="1:23" s="1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/>
      <c r="O117"/>
      <c r="T117" s="11"/>
      <c r="U117" s="11"/>
      <c r="V117" s="11"/>
      <c r="W117" s="11"/>
    </row>
    <row r="118" spans="1:23" s="1" customForma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/>
      <c r="O118"/>
      <c r="T118" s="11"/>
      <c r="U118" s="11"/>
      <c r="V118" s="11"/>
      <c r="W118" s="11"/>
    </row>
    <row r="119" spans="1:23" s="1" customForma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/>
      <c r="O119"/>
      <c r="T119" s="11"/>
      <c r="U119" s="11"/>
      <c r="V119" s="11"/>
      <c r="W119" s="11"/>
    </row>
    <row r="120" spans="1:23" s="1" customForma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/>
      <c r="O120"/>
      <c r="P120" s="11"/>
      <c r="Q120" s="11"/>
      <c r="R120" s="11"/>
      <c r="S120" s="11"/>
      <c r="T120" s="11"/>
      <c r="U120" s="11"/>
      <c r="V120" s="11"/>
      <c r="W120" s="11"/>
    </row>
    <row r="121" spans="1:23" s="1" customForma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/>
      <c r="O121"/>
      <c r="P121" s="11"/>
      <c r="Q121" s="11"/>
      <c r="R121" s="11"/>
      <c r="S121" s="11"/>
      <c r="T121" s="11"/>
      <c r="U121" s="11"/>
      <c r="V121" s="11"/>
      <c r="W121" s="11"/>
    </row>
    <row r="122" spans="1:23" s="1" customForma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/>
      <c r="O122"/>
    </row>
    <row r="123" spans="1:23" s="1" customForma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/>
      <c r="O123"/>
    </row>
    <row r="124" spans="1:23" s="1" customForma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/>
      <c r="O124"/>
    </row>
    <row r="125" spans="1:23" s="1" customForma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/>
      <c r="O125"/>
    </row>
    <row r="126" spans="1:23" s="1" customForma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/>
      <c r="O126"/>
    </row>
    <row r="127" spans="1:23" s="1" customForma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/>
      <c r="O127"/>
    </row>
    <row r="128" spans="1:23" s="1" customForma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/>
      <c r="O128"/>
    </row>
    <row r="129" spans="1:15" s="1" customForma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/>
      <c r="O129"/>
    </row>
    <row r="130" spans="1:15" s="1" customForma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/>
      <c r="O130"/>
    </row>
    <row r="131" spans="1:15" s="1" customForma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/>
      <c r="O131"/>
    </row>
    <row r="132" spans="1:15" s="1" customForma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/>
      <c r="O132"/>
    </row>
    <row r="133" spans="1:15" s="1" customForma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/>
      <c r="O133"/>
    </row>
    <row r="134" spans="1:15" s="1" customForma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/>
      <c r="O134"/>
    </row>
    <row r="135" spans="1:15" s="1" customForma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/>
      <c r="O135"/>
    </row>
    <row r="136" spans="1:15" s="1" customForma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/>
      <c r="O136"/>
    </row>
    <row r="137" spans="1:15" s="1" customForma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/>
      <c r="O137"/>
    </row>
    <row r="138" spans="1:15" s="1" customForma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/>
      <c r="O138"/>
    </row>
    <row r="139" spans="1:15" s="1" customForma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/>
      <c r="O139"/>
    </row>
    <row r="140" spans="1:15" s="1" customForma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/>
      <c r="O140"/>
    </row>
    <row r="141" spans="1:15" s="1" customForma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/>
      <c r="O141"/>
    </row>
    <row r="142" spans="1:15" s="1" customForma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/>
      <c r="O142"/>
    </row>
    <row r="143" spans="1:15" s="1" customForma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/>
      <c r="O143"/>
    </row>
    <row r="144" spans="1:15" s="1" customForma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/>
      <c r="O144"/>
    </row>
    <row r="145" spans="1:15" s="1" customForma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/>
      <c r="O145"/>
    </row>
    <row r="146" spans="1:15" s="1" customForma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/>
      <c r="O146"/>
    </row>
    <row r="147" spans="1:15" s="1" customForma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/>
      <c r="O147"/>
    </row>
    <row r="148" spans="1:15" s="1" customForma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/>
      <c r="O148"/>
    </row>
    <row r="149" spans="1:15" s="1" customForma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/>
      <c r="O149"/>
    </row>
    <row r="150" spans="1:15" s="1" customForma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/>
      <c r="O150"/>
    </row>
    <row r="151" spans="1:15" s="1" customForma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/>
      <c r="O151"/>
    </row>
    <row r="152" spans="1:15" s="1" customForma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/>
      <c r="O152"/>
    </row>
    <row r="153" spans="1:15" s="1" customForma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/>
      <c r="O153"/>
    </row>
    <row r="154" spans="1:15" s="1" customForma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/>
      <c r="O154"/>
    </row>
    <row r="155" spans="1:15" s="1" customForma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/>
      <c r="O155"/>
    </row>
    <row r="156" spans="1:15" s="1" customForma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/>
      <c r="O156"/>
    </row>
    <row r="157" spans="1:15" s="1" customForma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/>
      <c r="O157"/>
    </row>
    <row r="158" spans="1:15" s="1" customForma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/>
      <c r="O158"/>
    </row>
    <row r="159" spans="1:15" s="1" customForma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/>
      <c r="O159"/>
    </row>
    <row r="160" spans="1:15" s="1" customForma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/>
      <c r="O160"/>
    </row>
    <row r="161" spans="1:15" s="1" customForma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/>
      <c r="O161"/>
    </row>
    <row r="162" spans="1:15" s="1" customForma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/>
      <c r="O162"/>
    </row>
    <row r="163" spans="1:15" s="1" customForma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/>
      <c r="O163"/>
    </row>
    <row r="164" spans="1:15" s="1" customForma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/>
      <c r="O164"/>
    </row>
    <row r="165" spans="1:15" s="1" customForma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/>
      <c r="O165"/>
    </row>
    <row r="166" spans="1:15" s="1" customForma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/>
      <c r="O166"/>
    </row>
    <row r="167" spans="1:15" s="1" customForma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/>
      <c r="O167"/>
    </row>
    <row r="168" spans="1:15" s="1" customForma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/>
      <c r="O168"/>
    </row>
    <row r="169" spans="1:15" s="1" customForma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/>
      <c r="O169"/>
    </row>
    <row r="170" spans="1:15" s="1" customForma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/>
      <c r="O170"/>
    </row>
    <row r="171" spans="1:15" s="1" customForma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/>
      <c r="O171"/>
    </row>
    <row r="172" spans="1:15" s="1" customForma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/>
      <c r="O172"/>
    </row>
    <row r="173" spans="1:15" s="1" customForma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/>
      <c r="O173"/>
    </row>
    <row r="174" spans="1:15" s="1" customForma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/>
      <c r="O174"/>
    </row>
    <row r="175" spans="1:15" s="1" customForma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/>
      <c r="O175"/>
    </row>
    <row r="176" spans="1:15" s="1" customForma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/>
      <c r="O176"/>
    </row>
    <row r="177" spans="1:19" s="1" customForma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/>
      <c r="O177"/>
    </row>
    <row r="178" spans="1:19" s="1" customForma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/>
      <c r="O178"/>
    </row>
    <row r="179" spans="1:19" s="1" customForma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/>
      <c r="O179"/>
    </row>
    <row r="180" spans="1:19" s="1" customForma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/>
      <c r="O180"/>
    </row>
    <row r="181" spans="1:19" s="1" customForma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/>
      <c r="O181"/>
    </row>
    <row r="182" spans="1:19" s="1" customForma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19" s="1" customForma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19" s="1" customForma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19" s="1" customForma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19" s="1" customForma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19" s="1" customForma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1:19" s="1" customForma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1:19" s="1" customForma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19" s="1" customForma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1:19" s="1" customForma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1:19" s="1" customForma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1:19" s="1" customForma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1:19" s="1" customForma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1:19" s="1" customForma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1:19" s="1" customForma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1:19" s="1" customForma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1:19" s="1" customForma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1:19" s="1" customForma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1:19" s="1" customForma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1:19" s="1" customForma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19" s="1" customFormat="1" x14ac:dyDescent="0.25"/>
    <row r="203" spans="1:19" s="1" customFormat="1" x14ac:dyDescent="0.25"/>
    <row r="204" spans="1:19" s="1" customFormat="1" ht="15.75" x14ac:dyDescent="0.25">
      <c r="A204" s="1" t="s">
        <v>49</v>
      </c>
      <c r="B204" s="16" t="s">
        <v>50</v>
      </c>
      <c r="C204" s="16" t="s">
        <v>51</v>
      </c>
      <c r="E204" s="1" t="s">
        <v>52</v>
      </c>
      <c r="F204" s="1" t="s">
        <v>61</v>
      </c>
    </row>
    <row r="205" spans="1:19" s="1" customFormat="1" x14ac:dyDescent="0.25">
      <c r="A205" s="1">
        <v>2025</v>
      </c>
      <c r="B205" s="1">
        <v>492</v>
      </c>
      <c r="C205" s="1">
        <v>546</v>
      </c>
      <c r="E205" s="23">
        <v>1.4999999999999999E-2</v>
      </c>
      <c r="F205" s="24">
        <v>7479</v>
      </c>
    </row>
    <row r="206" spans="1:19" s="1" customFormat="1" x14ac:dyDescent="0.25"/>
    <row r="207" spans="1:19" s="1" customFormat="1" x14ac:dyDescent="0.25">
      <c r="A207" s="1" t="s">
        <v>55</v>
      </c>
      <c r="B207" s="36">
        <v>1000</v>
      </c>
      <c r="F207" s="1" t="s">
        <v>53</v>
      </c>
    </row>
    <row r="208" spans="1:19" s="1" customFormat="1" x14ac:dyDescent="0.25">
      <c r="A208" s="1" t="s">
        <v>56</v>
      </c>
      <c r="B208" s="36">
        <v>1000</v>
      </c>
      <c r="F208" s="1" t="s">
        <v>54</v>
      </c>
    </row>
    <row r="209" spans="1:8" s="1" customFormat="1" x14ac:dyDescent="0.25">
      <c r="A209" s="1" t="s">
        <v>57</v>
      </c>
      <c r="B209" s="36">
        <v>1000</v>
      </c>
    </row>
    <row r="210" spans="1:8" s="1" customFormat="1" x14ac:dyDescent="0.25">
      <c r="A210" s="1" t="s">
        <v>58</v>
      </c>
      <c r="B210" s="36">
        <v>1000</v>
      </c>
      <c r="E210" s="1" t="s">
        <v>62</v>
      </c>
      <c r="F210" s="17">
        <v>18697</v>
      </c>
    </row>
    <row r="211" spans="1:8" s="1" customFormat="1" x14ac:dyDescent="0.25">
      <c r="A211" s="1" t="s">
        <v>59</v>
      </c>
      <c r="B211" s="36">
        <v>1000</v>
      </c>
      <c r="E211" s="1" t="s">
        <v>63</v>
      </c>
      <c r="F211" s="24">
        <f>F210/F214</f>
        <v>51.224657534246575</v>
      </c>
    </row>
    <row r="212" spans="1:8" s="1" customFormat="1" x14ac:dyDescent="0.25">
      <c r="A212" s="1" t="s">
        <v>64</v>
      </c>
      <c r="B212" s="36">
        <v>1000</v>
      </c>
    </row>
    <row r="213" spans="1:8" s="1" customFormat="1" x14ac:dyDescent="0.25">
      <c r="B213" s="36"/>
      <c r="E213" s="1" t="s">
        <v>65</v>
      </c>
      <c r="F213" s="25">
        <v>2025</v>
      </c>
    </row>
    <row r="214" spans="1:8" s="1" customFormat="1" x14ac:dyDescent="0.25">
      <c r="A214" s="1" t="s">
        <v>60</v>
      </c>
      <c r="B214" s="36"/>
      <c r="E214" s="1" t="s">
        <v>66</v>
      </c>
      <c r="F214" s="17">
        <f>IF(OR(MOD(F213,400)=0,AND(MOD(F213,4)= 0, MOD(F213,100)&lt;&gt;0)),366,365)</f>
        <v>365</v>
      </c>
    </row>
    <row r="215" spans="1:8" s="1" customFormat="1" x14ac:dyDescent="0.25">
      <c r="A215" s="1">
        <v>1</v>
      </c>
      <c r="B215" s="36">
        <v>2137</v>
      </c>
      <c r="F215" s="17"/>
    </row>
    <row r="216" spans="1:8" s="1" customFormat="1" x14ac:dyDescent="0.25">
      <c r="A216" s="1">
        <v>2</v>
      </c>
      <c r="B216" s="36">
        <v>2137</v>
      </c>
      <c r="E216" s="1" t="s">
        <v>67</v>
      </c>
      <c r="F216" s="26">
        <v>0.05</v>
      </c>
      <c r="H216" s="27"/>
    </row>
    <row r="217" spans="1:8" s="1" customFormat="1" x14ac:dyDescent="0.25">
      <c r="A217" s="1">
        <v>3</v>
      </c>
      <c r="B217" s="36">
        <v>2670</v>
      </c>
      <c r="F217" s="17"/>
    </row>
    <row r="218" spans="1:8" s="1" customFormat="1" x14ac:dyDescent="0.25">
      <c r="A218" s="1">
        <v>4</v>
      </c>
      <c r="B218" s="36">
        <v>3739</v>
      </c>
      <c r="E218" s="1" t="s">
        <v>68</v>
      </c>
      <c r="F218" s="36">
        <v>1068</v>
      </c>
    </row>
    <row r="219" spans="1:8" s="1" customFormat="1" x14ac:dyDescent="0.25">
      <c r="A219" s="1">
        <v>5</v>
      </c>
      <c r="B219" s="36">
        <v>4807</v>
      </c>
      <c r="E219" s="1" t="s">
        <v>69</v>
      </c>
    </row>
    <row r="220" spans="1:8" s="1" customFormat="1" x14ac:dyDescent="0.25">
      <c r="A220" s="1">
        <v>6</v>
      </c>
      <c r="B220" s="36">
        <v>4807</v>
      </c>
    </row>
    <row r="221" spans="1:8" s="1" customFormat="1" x14ac:dyDescent="0.25">
      <c r="A221" s="1">
        <v>7</v>
      </c>
      <c r="B221" s="36">
        <v>4807</v>
      </c>
      <c r="C221" s="28" t="s">
        <v>61</v>
      </c>
      <c r="D221" s="29" t="s">
        <v>6</v>
      </c>
      <c r="E221" s="29" t="s">
        <v>7</v>
      </c>
    </row>
    <row r="222" spans="1:8" s="1" customFormat="1" x14ac:dyDescent="0.25">
      <c r="A222" s="1">
        <v>8</v>
      </c>
      <c r="B222" s="36">
        <v>4807</v>
      </c>
      <c r="D222" s="30">
        <v>7479</v>
      </c>
      <c r="E222" s="30">
        <v>35560</v>
      </c>
    </row>
    <row r="223" spans="1:8" s="1" customFormat="1" x14ac:dyDescent="0.25">
      <c r="A223" s="1">
        <v>9</v>
      </c>
      <c r="B223" s="36">
        <v>4807</v>
      </c>
    </row>
    <row r="224" spans="1:8" s="1" customFormat="1" x14ac:dyDescent="0.25">
      <c r="A224" s="1">
        <v>10</v>
      </c>
      <c r="B224" s="36">
        <v>4807</v>
      </c>
    </row>
    <row r="225" spans="1:19" s="1" customFormat="1" x14ac:dyDescent="0.25">
      <c r="A225" s="1">
        <v>11</v>
      </c>
      <c r="B225" s="36">
        <v>4807</v>
      </c>
    </row>
    <row r="226" spans="1:19" s="1" customFormat="1" x14ac:dyDescent="0.25">
      <c r="A226" s="1">
        <v>12</v>
      </c>
      <c r="B226" s="36">
        <v>4807</v>
      </c>
    </row>
    <row r="227" spans="1:19" s="1" customFormat="1" x14ac:dyDescent="0.25">
      <c r="A227" s="1">
        <v>13</v>
      </c>
      <c r="B227" s="36">
        <v>4807</v>
      </c>
    </row>
    <row r="228" spans="1:19" s="1" customFormat="1" x14ac:dyDescent="0.25">
      <c r="A228" s="1">
        <v>14</v>
      </c>
      <c r="B228" s="36">
        <v>4807</v>
      </c>
    </row>
    <row r="229" spans="1:19" s="1" customFormat="1" x14ac:dyDescent="0.25">
      <c r="A229" s="1">
        <v>15</v>
      </c>
      <c r="B229" s="36">
        <v>4807</v>
      </c>
    </row>
    <row r="230" spans="1:19" s="1" customFormat="1" x14ac:dyDescent="0.25"/>
    <row r="231" spans="1:19" s="1" customFormat="1" x14ac:dyDescent="0.25"/>
    <row r="232" spans="1:19" s="1" customFormat="1" x14ac:dyDescent="0.25"/>
    <row r="233" spans="1:19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/>
      <c r="O233"/>
      <c r="P233"/>
      <c r="Q233"/>
    </row>
    <row r="234" spans="1:19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/>
      <c r="O234"/>
      <c r="P234"/>
      <c r="Q234"/>
    </row>
    <row r="235" spans="1:19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/>
      <c r="O235"/>
      <c r="P235"/>
      <c r="Q235"/>
    </row>
    <row r="236" spans="1:19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/>
      <c r="O236"/>
      <c r="P236"/>
      <c r="Q236"/>
    </row>
    <row r="237" spans="1:19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/>
      <c r="O237"/>
      <c r="P237"/>
      <c r="Q237"/>
    </row>
    <row r="238" spans="1:19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/>
      <c r="O238"/>
      <c r="P238"/>
      <c r="Q238"/>
    </row>
    <row r="239" spans="1:19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1:19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1:19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1:19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1:19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1:19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1:19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1:19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1:19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1:19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1:19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1:19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1:19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1:19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1:19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/>
      <c r="O253"/>
      <c r="P253" s="11"/>
      <c r="Q253" s="11"/>
      <c r="R253" s="11"/>
      <c r="S253" s="11"/>
    </row>
    <row r="254" spans="1:19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/>
      <c r="O254"/>
      <c r="P254" s="11"/>
      <c r="Q254" s="11"/>
      <c r="R254" s="11"/>
      <c r="S254" s="11"/>
    </row>
    <row r="255" spans="1:19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/>
      <c r="O255"/>
      <c r="P255" s="11"/>
      <c r="Q255" s="11"/>
      <c r="R255" s="11"/>
      <c r="S255" s="11"/>
    </row>
    <row r="256" spans="1:19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/>
      <c r="O256"/>
      <c r="P256" s="11"/>
      <c r="Q256" s="11"/>
      <c r="R256" s="11"/>
      <c r="S256" s="11"/>
    </row>
    <row r="257" spans="1:19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/>
      <c r="O257"/>
      <c r="P257" s="11"/>
      <c r="Q257" s="11"/>
      <c r="R257" s="11"/>
      <c r="S257" s="11"/>
    </row>
    <row r="258" spans="1:19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/>
      <c r="O258"/>
      <c r="P258" s="11"/>
      <c r="Q258" s="11"/>
      <c r="R258" s="11"/>
      <c r="S258" s="11"/>
    </row>
    <row r="259" spans="1:19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/>
      <c r="O259"/>
      <c r="P259" s="11"/>
      <c r="Q259" s="11"/>
      <c r="R259" s="11"/>
      <c r="S259" s="11"/>
    </row>
    <row r="260" spans="1:19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/>
      <c r="O260"/>
      <c r="P260" s="11"/>
      <c r="Q260" s="11"/>
      <c r="R260" s="11"/>
      <c r="S260" s="11"/>
    </row>
    <row r="261" spans="1:19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/>
      <c r="O261"/>
      <c r="P261" s="11"/>
      <c r="Q261" s="11"/>
      <c r="R261" s="11"/>
      <c r="S261" s="11"/>
    </row>
    <row r="262" spans="1:19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/>
      <c r="O262"/>
      <c r="P262" s="11"/>
      <c r="Q262" s="11"/>
      <c r="R262" s="11"/>
      <c r="S262" s="11"/>
    </row>
    <row r="263" spans="1:19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/>
      <c r="O263"/>
      <c r="P263" s="11"/>
      <c r="Q263" s="11"/>
      <c r="R263" s="11"/>
      <c r="S263" s="11"/>
    </row>
    <row r="264" spans="1:19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/>
      <c r="O264"/>
      <c r="P264" s="11"/>
      <c r="Q264" s="11"/>
      <c r="R264" s="11"/>
      <c r="S264" s="11"/>
    </row>
    <row r="265" spans="1:19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/>
      <c r="O265"/>
      <c r="P265" s="11"/>
      <c r="Q265" s="11"/>
      <c r="R265" s="11"/>
      <c r="S265" s="11"/>
    </row>
    <row r="266" spans="1:19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/>
      <c r="O266"/>
      <c r="P266" s="11"/>
      <c r="Q266" s="11"/>
      <c r="R266" s="11"/>
      <c r="S266" s="11"/>
    </row>
    <row r="267" spans="1:19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/>
      <c r="O267"/>
      <c r="P267" s="11"/>
      <c r="Q267" s="11"/>
      <c r="R267" s="11"/>
      <c r="S267" s="11"/>
    </row>
    <row r="268" spans="1:19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/>
      <c r="O268"/>
      <c r="P268" s="11"/>
      <c r="Q268" s="11"/>
      <c r="R268" s="11"/>
      <c r="S268" s="11"/>
    </row>
    <row r="269" spans="1:19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/>
      <c r="O269"/>
      <c r="P269" s="11"/>
      <c r="Q269" s="11"/>
      <c r="R269" s="11"/>
      <c r="S269" s="11"/>
    </row>
    <row r="270" spans="1:19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/>
      <c r="O270"/>
      <c r="P270" s="11"/>
      <c r="Q270" s="11"/>
      <c r="R270" s="11"/>
      <c r="S270" s="11"/>
    </row>
    <row r="271" spans="1:19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/>
      <c r="O271"/>
      <c r="P271" s="11"/>
      <c r="Q271" s="11"/>
      <c r="R271" s="11"/>
      <c r="S271" s="11"/>
    </row>
    <row r="272" spans="1:19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/>
      <c r="O272"/>
      <c r="P272" s="11"/>
      <c r="Q272" s="11"/>
      <c r="R272" s="11"/>
      <c r="S272" s="11"/>
    </row>
    <row r="273" spans="1:19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/>
      <c r="O273"/>
      <c r="P273" s="11"/>
      <c r="Q273" s="11"/>
      <c r="R273" s="11"/>
      <c r="S273" s="11"/>
    </row>
    <row r="274" spans="1:19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/>
      <c r="O274"/>
      <c r="P274" s="11"/>
      <c r="Q274" s="11"/>
      <c r="R274" s="11"/>
      <c r="S274" s="11"/>
    </row>
    <row r="275" spans="1:19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/>
      <c r="O275"/>
      <c r="P275" s="11"/>
      <c r="Q275" s="11"/>
      <c r="R275" s="11"/>
      <c r="S275" s="11"/>
    </row>
    <row r="276" spans="1:19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/>
      <c r="O276"/>
      <c r="P276" s="11"/>
      <c r="Q276" s="11"/>
      <c r="R276" s="11"/>
      <c r="S276" s="11"/>
    </row>
    <row r="277" spans="1:19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/>
      <c r="O277"/>
      <c r="P277" s="11"/>
      <c r="Q277" s="11"/>
      <c r="R277" s="11"/>
      <c r="S277" s="11"/>
    </row>
    <row r="278" spans="1:19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/>
      <c r="O278"/>
      <c r="P278" s="11"/>
      <c r="Q278" s="11"/>
      <c r="R278" s="11"/>
      <c r="S278" s="11"/>
    </row>
    <row r="279" spans="1:19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/>
      <c r="O279"/>
      <c r="P279" s="11"/>
      <c r="Q279" s="11"/>
      <c r="R279" s="11"/>
      <c r="S279" s="11"/>
    </row>
    <row r="280" spans="1:19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/>
      <c r="O280"/>
      <c r="P280" s="11"/>
      <c r="Q280" s="11"/>
      <c r="R280" s="11"/>
      <c r="S280" s="11"/>
    </row>
    <row r="281" spans="1:19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/>
      <c r="O281"/>
      <c r="P281" s="11"/>
      <c r="Q281" s="11"/>
      <c r="R281" s="11"/>
      <c r="S281" s="11"/>
    </row>
    <row r="282" spans="1:19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/>
      <c r="O282"/>
      <c r="P282" s="11"/>
      <c r="Q282" s="11"/>
      <c r="R282" s="11"/>
      <c r="S282" s="11"/>
    </row>
    <row r="283" spans="1:19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/>
      <c r="O283"/>
      <c r="P283" s="11"/>
      <c r="Q283" s="11"/>
      <c r="R283" s="11"/>
      <c r="S283" s="11"/>
    </row>
    <row r="284" spans="1:19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/>
      <c r="O284"/>
      <c r="P284" s="11"/>
      <c r="Q284" s="11"/>
      <c r="R284" s="11"/>
      <c r="S284" s="11"/>
    </row>
    <row r="285" spans="1:19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/>
      <c r="O285"/>
      <c r="P285" s="11"/>
      <c r="Q285" s="11"/>
      <c r="R285" s="11"/>
      <c r="S285" s="11"/>
    </row>
    <row r="286" spans="1:19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/>
      <c r="O286"/>
      <c r="P286" s="11"/>
      <c r="Q286" s="11"/>
      <c r="R286" s="11"/>
      <c r="S286" s="11"/>
    </row>
    <row r="287" spans="1:19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/>
      <c r="O287"/>
      <c r="P287" s="11"/>
      <c r="Q287" s="11"/>
      <c r="R287" s="11"/>
      <c r="S287" s="11"/>
    </row>
    <row r="288" spans="1:19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/>
      <c r="O288"/>
      <c r="P288" s="11"/>
      <c r="Q288" s="11"/>
      <c r="R288" s="11"/>
      <c r="S288" s="11"/>
    </row>
    <row r="289" spans="1:19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/>
      <c r="O289"/>
      <c r="P289" s="11"/>
      <c r="Q289" s="11"/>
      <c r="R289" s="11"/>
      <c r="S289" s="11"/>
    </row>
    <row r="290" spans="1:19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/>
      <c r="O290"/>
      <c r="P290" s="11"/>
      <c r="Q290" s="11"/>
      <c r="R290" s="11"/>
      <c r="S290" s="11"/>
    </row>
    <row r="291" spans="1:19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/>
      <c r="O291"/>
      <c r="P291" s="11"/>
      <c r="Q291" s="11"/>
      <c r="R291" s="11"/>
      <c r="S291" s="11"/>
    </row>
    <row r="292" spans="1:19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/>
      <c r="O292"/>
      <c r="P292" s="11"/>
      <c r="Q292" s="11"/>
      <c r="R292" s="11"/>
      <c r="S292" s="11"/>
    </row>
    <row r="293" spans="1:19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/>
      <c r="O293"/>
      <c r="P293" s="11"/>
      <c r="Q293" s="11"/>
      <c r="R293" s="11"/>
      <c r="S293" s="11"/>
    </row>
    <row r="294" spans="1:19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/>
      <c r="O294"/>
      <c r="P294" s="11"/>
      <c r="Q294" s="11"/>
      <c r="R294" s="11"/>
      <c r="S294" s="11"/>
    </row>
    <row r="295" spans="1:19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/>
      <c r="O295"/>
      <c r="P295" s="11"/>
      <c r="Q295" s="11"/>
      <c r="R295" s="11"/>
      <c r="S295" s="11"/>
    </row>
    <row r="296" spans="1:19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/>
      <c r="O296"/>
      <c r="P296" s="11"/>
      <c r="Q296" s="11"/>
      <c r="R296" s="11"/>
      <c r="S296" s="11"/>
    </row>
    <row r="297" spans="1:19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/>
      <c r="O297"/>
      <c r="P297" s="11"/>
      <c r="Q297" s="11"/>
      <c r="R297" s="11"/>
      <c r="S297" s="11"/>
    </row>
    <row r="298" spans="1:19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/>
      <c r="O298"/>
      <c r="P298" s="11"/>
      <c r="Q298" s="11"/>
      <c r="R298" s="11"/>
      <c r="S298" s="11"/>
    </row>
    <row r="299" spans="1:19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/>
      <c r="O299"/>
      <c r="P299" s="11"/>
      <c r="Q299" s="11"/>
      <c r="R299" s="11"/>
      <c r="S299" s="11"/>
    </row>
    <row r="300" spans="1:19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/>
      <c r="O300"/>
      <c r="P300" s="11"/>
      <c r="Q300" s="11"/>
      <c r="R300" s="11"/>
      <c r="S300" s="11"/>
    </row>
    <row r="301" spans="1:19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/>
      <c r="O301"/>
      <c r="P301" s="11"/>
      <c r="Q301" s="11"/>
      <c r="R301" s="11"/>
      <c r="S301" s="11"/>
    </row>
    <row r="302" spans="1:19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/>
      <c r="O302"/>
      <c r="P302" s="11"/>
      <c r="Q302" s="11"/>
      <c r="R302" s="11"/>
      <c r="S302" s="11"/>
    </row>
    <row r="303" spans="1:19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/>
      <c r="O303"/>
      <c r="P303" s="11"/>
      <c r="Q303" s="11"/>
      <c r="R303" s="11"/>
      <c r="S303" s="11"/>
    </row>
    <row r="304" spans="1:19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/>
      <c r="O304"/>
      <c r="P304" s="11"/>
      <c r="Q304" s="11"/>
      <c r="R304" s="11"/>
      <c r="S304" s="11"/>
    </row>
    <row r="305" spans="1:19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/>
      <c r="O305"/>
      <c r="P305" s="11"/>
      <c r="Q305" s="11"/>
      <c r="R305" s="11"/>
      <c r="S305" s="11"/>
    </row>
    <row r="306" spans="1:19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/>
      <c r="O306"/>
      <c r="P306" s="11"/>
      <c r="Q306" s="11"/>
      <c r="R306" s="11"/>
      <c r="S306" s="11"/>
    </row>
    <row r="307" spans="1:19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/>
      <c r="O307"/>
      <c r="P307" s="11"/>
      <c r="Q307" s="11"/>
      <c r="R307" s="11"/>
      <c r="S307" s="11"/>
    </row>
    <row r="308" spans="1:19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/>
      <c r="O308"/>
      <c r="P308" s="11"/>
      <c r="Q308" s="11"/>
      <c r="R308" s="11"/>
      <c r="S308" s="11"/>
    </row>
    <row r="309" spans="1:19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/>
      <c r="O309"/>
      <c r="P309" s="11"/>
      <c r="Q309" s="11"/>
      <c r="R309" s="11"/>
      <c r="S309" s="11"/>
    </row>
    <row r="310" spans="1:19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/>
      <c r="O310"/>
      <c r="P310" s="11"/>
      <c r="Q310" s="11"/>
      <c r="R310" s="11"/>
      <c r="S310" s="11"/>
    </row>
    <row r="311" spans="1:19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/>
      <c r="O311"/>
      <c r="P311" s="11"/>
      <c r="Q311" s="11"/>
      <c r="R311" s="11"/>
      <c r="S311" s="11"/>
    </row>
    <row r="312" spans="1:19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/>
      <c r="O312"/>
      <c r="P312" s="11"/>
      <c r="Q312" s="11"/>
      <c r="R312" s="11"/>
      <c r="S312" s="11"/>
    </row>
    <row r="313" spans="1:19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/>
      <c r="O313"/>
      <c r="P313" s="11"/>
      <c r="Q313" s="11"/>
      <c r="R313" s="11"/>
      <c r="S313" s="11"/>
    </row>
    <row r="314" spans="1:19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/>
      <c r="O314"/>
    </row>
    <row r="315" spans="1:19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/>
      <c r="O315"/>
    </row>
    <row r="316" spans="1:19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/>
      <c r="O316"/>
    </row>
    <row r="317" spans="1:19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/>
      <c r="O317"/>
    </row>
    <row r="318" spans="1:19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/>
      <c r="O318"/>
    </row>
    <row r="319" spans="1:19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/>
      <c r="O319"/>
    </row>
    <row r="320" spans="1:19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/>
      <c r="O320"/>
    </row>
    <row r="321" spans="1:15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/>
      <c r="O321"/>
    </row>
    <row r="322" spans="1:15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/>
      <c r="O322"/>
    </row>
    <row r="323" spans="1:15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/>
      <c r="O323"/>
    </row>
    <row r="324" spans="1:15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/>
      <c r="O324"/>
    </row>
    <row r="325" spans="1:15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/>
      <c r="O325"/>
    </row>
    <row r="326" spans="1:15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/>
      <c r="O326"/>
    </row>
    <row r="327" spans="1:15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/>
      <c r="O327"/>
    </row>
    <row r="328" spans="1:15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/>
      <c r="O328"/>
    </row>
    <row r="329" spans="1:15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/>
      <c r="O329"/>
    </row>
    <row r="330" spans="1:15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/>
      <c r="O330"/>
    </row>
    <row r="331" spans="1:15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/>
      <c r="O331"/>
    </row>
    <row r="332" spans="1:15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/>
      <c r="O332"/>
    </row>
    <row r="333" spans="1:15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/>
      <c r="O333"/>
    </row>
    <row r="334" spans="1:15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/>
      <c r="O334"/>
    </row>
    <row r="335" spans="1:15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/>
      <c r="O335"/>
    </row>
    <row r="336" spans="1:15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/>
      <c r="O336"/>
    </row>
    <row r="337" spans="1:15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/>
      <c r="O337"/>
    </row>
    <row r="338" spans="1:15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/>
      <c r="O338"/>
    </row>
    <row r="339" spans="1:15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/>
      <c r="O339"/>
    </row>
    <row r="340" spans="1:15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/>
      <c r="O340"/>
    </row>
    <row r="341" spans="1:15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/>
      <c r="O341"/>
    </row>
    <row r="342" spans="1:15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/>
      <c r="O342"/>
    </row>
    <row r="343" spans="1:15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</row>
    <row r="344" spans="1:15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</row>
    <row r="345" spans="1:15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</row>
    <row r="346" spans="1:15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</row>
    <row r="347" spans="1:15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</row>
    <row r="348" spans="1:15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</row>
    <row r="349" spans="1:15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</row>
    <row r="350" spans="1:15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</row>
    <row r="351" spans="1:15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</row>
    <row r="352" spans="1:15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</row>
    <row r="353" spans="1:13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</row>
    <row r="354" spans="1:13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</row>
    <row r="355" spans="1:13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</row>
    <row r="356" spans="1:13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</row>
    <row r="357" spans="1:13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</row>
    <row r="358" spans="1:13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</row>
    <row r="359" spans="1:13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</row>
    <row r="360" spans="1:13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</row>
    <row r="361" spans="1:13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</row>
    <row r="362" spans="1:13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</row>
    <row r="363" spans="1:13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</row>
    <row r="364" spans="1:13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</row>
    <row r="365" spans="1:13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</row>
    <row r="366" spans="1:13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</row>
    <row r="367" spans="1:13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</row>
    <row r="368" spans="1:13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</row>
    <row r="369" spans="1:13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</row>
    <row r="370" spans="1:13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</row>
    <row r="371" spans="1:13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</row>
    <row r="372" spans="1:13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</row>
    <row r="373" spans="1:13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</row>
    <row r="374" spans="1:13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</row>
    <row r="375" spans="1:13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</row>
    <row r="376" spans="1:13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</row>
    <row r="377" spans="1:13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</row>
    <row r="378" spans="1:13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</row>
    <row r="379" spans="1:13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</row>
    <row r="380" spans="1:13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</row>
    <row r="381" spans="1:13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</row>
    <row r="382" spans="1:13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</row>
    <row r="383" spans="1:13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</row>
    <row r="384" spans="1:13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</row>
    <row r="385" spans="1:13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</row>
    <row r="386" spans="1:13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</row>
    <row r="387" spans="1:13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</row>
    <row r="388" spans="1:13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</row>
    <row r="389" spans="1:13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</row>
    <row r="390" spans="1:13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</row>
    <row r="391" spans="1:13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</row>
    <row r="392" spans="1:13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</row>
    <row r="393" spans="1:13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</row>
    <row r="394" spans="1:13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</row>
    <row r="395" spans="1:13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</row>
    <row r="396" spans="1:13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</row>
    <row r="397" spans="1:13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</row>
    <row r="398" spans="1:13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</row>
    <row r="399" spans="1:13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</row>
    <row r="400" spans="1:13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</row>
    <row r="401" spans="1:13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</row>
    <row r="402" spans="1:13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</row>
    <row r="403" spans="1:13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</row>
    <row r="404" spans="1:13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</row>
    <row r="405" spans="1:13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</row>
    <row r="406" spans="1:13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</row>
    <row r="407" spans="1:13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</row>
    <row r="408" spans="1:13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</row>
    <row r="409" spans="1:13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</row>
    <row r="410" spans="1:13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</row>
    <row r="411" spans="1:13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</row>
    <row r="412" spans="1:13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</row>
    <row r="413" spans="1:13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</row>
    <row r="414" spans="1:13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</row>
    <row r="415" spans="1:13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</row>
    <row r="416" spans="1:13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</row>
    <row r="417" spans="1:13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</row>
    <row r="418" spans="1:13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</row>
    <row r="419" spans="1:13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</row>
    <row r="420" spans="1:13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</row>
    <row r="421" spans="1:13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</row>
    <row r="422" spans="1:13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</row>
    <row r="423" spans="1:13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</row>
    <row r="424" spans="1:13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</row>
    <row r="425" spans="1:13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</row>
    <row r="426" spans="1:13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</row>
    <row r="427" spans="1:13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</row>
    <row r="428" spans="1:13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</row>
    <row r="429" spans="1:13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</row>
    <row r="430" spans="1:13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</row>
    <row r="431" spans="1:13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</row>
    <row r="432" spans="1:13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</row>
    <row r="433" spans="1:13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</row>
    <row r="434" spans="1:13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</row>
    <row r="435" spans="1:13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</row>
    <row r="436" spans="1:13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</row>
    <row r="437" spans="1:13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</row>
    <row r="438" spans="1:13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</row>
    <row r="439" spans="1:13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</row>
    <row r="440" spans="1:13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</row>
    <row r="441" spans="1:13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</row>
    <row r="442" spans="1:13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</row>
    <row r="443" spans="1:13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</row>
    <row r="444" spans="1:13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</row>
    <row r="445" spans="1:13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</row>
    <row r="446" spans="1:13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</row>
    <row r="447" spans="1:13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</row>
    <row r="448" spans="1:13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</row>
    <row r="449" spans="1:13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</row>
    <row r="450" spans="1:13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</row>
    <row r="451" spans="1:13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</row>
    <row r="452" spans="1:13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</row>
    <row r="453" spans="1:13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</row>
    <row r="454" spans="1:13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</row>
    <row r="455" spans="1:13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</row>
    <row r="456" spans="1:13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</row>
    <row r="457" spans="1:13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</row>
    <row r="458" spans="1:13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</row>
    <row r="459" spans="1:13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</row>
    <row r="460" spans="1:13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</row>
    <row r="461" spans="1:13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</row>
    <row r="462" spans="1:13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</row>
    <row r="463" spans="1:13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</row>
    <row r="464" spans="1:13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</row>
    <row r="465" spans="1:12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</row>
    <row r="466" spans="1:12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</row>
    <row r="467" spans="1:12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</row>
    <row r="468" spans="1:12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</row>
    <row r="469" spans="1:12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</row>
    <row r="470" spans="1:12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</row>
    <row r="471" spans="1:12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</row>
    <row r="472" spans="1:12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</row>
    <row r="473" spans="1:12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</row>
  </sheetData>
  <sheetProtection algorithmName="SHA-512" hashValue="k9sF3fXVoVbuUQOEw+PSg7tL2knIltkncQaXECOceS0zhy3rRRTBCBhHIgLytSbbpnFl5pupVx++rpEsPFTyrQ==" saltValue="6YCGO7zmX9aui5hlv/Oe8g==" spinCount="100000" sheet="1" selectLockedCells="1"/>
  <protectedRanges>
    <protectedRange sqref="F48" name="Område1"/>
  </protectedRanges>
  <mergeCells count="47">
    <mergeCell ref="A1:H1"/>
    <mergeCell ref="A2:H2"/>
    <mergeCell ref="A5:H5"/>
    <mergeCell ref="A3:C3"/>
    <mergeCell ref="A7:G7"/>
    <mergeCell ref="A9:H9"/>
    <mergeCell ref="A12:H12"/>
    <mergeCell ref="A41:G41"/>
    <mergeCell ref="A22:G22"/>
    <mergeCell ref="A43:G43"/>
    <mergeCell ref="A10:H10"/>
    <mergeCell ref="A16:H16"/>
    <mergeCell ref="A18:H18"/>
    <mergeCell ref="A25:C25"/>
    <mergeCell ref="A39:E39"/>
    <mergeCell ref="A15:H15"/>
    <mergeCell ref="A28:G28"/>
    <mergeCell ref="A27:G27"/>
    <mergeCell ref="A20:H20"/>
    <mergeCell ref="A30:C30"/>
    <mergeCell ref="A33:E33"/>
    <mergeCell ref="B93:E93"/>
    <mergeCell ref="B95:E95"/>
    <mergeCell ref="D99:E99"/>
    <mergeCell ref="A64:E64"/>
    <mergeCell ref="A88:H88"/>
    <mergeCell ref="A70:C70"/>
    <mergeCell ref="A66:C66"/>
    <mergeCell ref="A86:G86"/>
    <mergeCell ref="A68:B68"/>
    <mergeCell ref="A80:E80"/>
    <mergeCell ref="A82:E82"/>
    <mergeCell ref="A84:E84"/>
    <mergeCell ref="E66:F66"/>
    <mergeCell ref="A37:E37"/>
    <mergeCell ref="A35:E35"/>
    <mergeCell ref="B91:E91"/>
    <mergeCell ref="A44:G44"/>
    <mergeCell ref="A45:G45"/>
    <mergeCell ref="A47:C47"/>
    <mergeCell ref="A52:E52"/>
    <mergeCell ref="A54:E54"/>
    <mergeCell ref="A56:E56"/>
    <mergeCell ref="A50:E50"/>
    <mergeCell ref="A62:C62"/>
    <mergeCell ref="A58:G58"/>
    <mergeCell ref="A60:G60"/>
  </mergeCells>
  <dataValidations xWindow="587" yWindow="609" count="11">
    <dataValidation type="list" allowBlank="1" showInputMessage="1" showErrorMessage="1" promptTitle="Vælg fra listen" prompt="Klik i højre side af cellen og vælg hvilken type hus" sqref="E66" xr:uid="{00000000-0002-0000-0000-000000000000}">
      <formula1>$B$204:$C$204</formula1>
    </dataValidation>
    <dataValidation type="list" allowBlank="1" showInputMessage="1" showErrorMessage="1" promptTitle="Vælg" prompt="Klik i højre side af cellen og vælg Ja eller Nej" sqref="F80 B29 D30 B26 D24 F78 F70:F76 F52 B42 F35 D47 B46 D62 B63" xr:uid="{00000000-0002-0000-0000-000001000000}">
      <formula1>$F$207:$F$208</formula1>
    </dataValidation>
    <dataValidation allowBlank="1" showInputMessage="1" showErrorMessage="1" promptTitle="Skriv" prompt="Skriv antal dage der har været frit logi til rådighed" sqref="F46 F49:F51 F42 F29 F24:F26" xr:uid="{00000000-0002-0000-0000-000004000000}"/>
    <dataValidation allowBlank="1" showInputMessage="1" showErrorMessage="1" promptTitle="Skriv" prompt="Skriv antal dage der har været bolig til rådighed" sqref="F62:F63" xr:uid="{00000000-0002-0000-0000-000005000000}"/>
    <dataValidation allowBlank="1" showInputMessage="1" showErrorMessage="1" promptTitle="Skriv" prompt="Angiv beløb for perioden, hvis der har været en egenbetaling" sqref="F64" xr:uid="{00000000-0002-0000-0000-000006000000}"/>
    <dataValidation allowBlank="1" showInputMessage="1" showErrorMessage="1" promptTitle="Skriv" prompt="Angiv antal m2 boligens areal udgør" sqref="C68" xr:uid="{00000000-0002-0000-0000-000007000000}"/>
    <dataValidation allowBlank="1" showInputMessage="1" showErrorMessage="1" promptTitle="Skriv" prompt="Angiv boligens opførelsessum pr. m2" sqref="F68" xr:uid="{00000000-0002-0000-0000-000008000000}"/>
    <dataValidation allowBlank="1" showInputMessage="1" showErrorMessage="1" promptTitle="Skriv" prompt="Angiv det faktuelt samlede beløb af fri el, varme mv. i perioden" sqref="F82 F54 F37" xr:uid="{00000000-0002-0000-0000-000009000000}"/>
    <dataValidation allowBlank="1" showInputMessage="1" showErrorMessage="1" promptTitle="Skriv" prompt="Angiv periodens samlede beløb, hvis der har været en egenbetaling af el, varme mv. hvis denne delvis er betalt af arbejdsgiver" sqref="F84 F56 F39" xr:uid="{00000000-0002-0000-0000-00000A000000}"/>
    <dataValidation allowBlank="1" showInputMessage="1" showErrorMessage="1" promptTitle="Skriv" prompt="Skriv antal dage der har været vakant- eller prævakant bolig til rådighed" sqref="F47 F30" xr:uid="{18762852-BE63-4D16-AF98-B81222AA5392}"/>
    <dataValidation allowBlank="1" showInputMessage="1" showErrorMessage="1" promptTitle="Skriv" prompt="Skriv antal rum der har været til rådighed" sqref="F48 F31" xr:uid="{E4EEC459-F063-4F4E-97B1-F1B12BFDB757}"/>
  </dataValidations>
  <hyperlinks>
    <hyperlink ref="H6" r:id="rId1" xr:uid="{6DDA8493-CCF9-41E0-AFE8-B07B3BCDE6CF}"/>
  </hyperlinks>
  <pageMargins left="0.70866141732283472" right="0.51181102362204722" top="0.59055118110236227" bottom="0.59055118110236227" header="0.31496062992125984" footer="0.31496062992125984"/>
  <pageSetup paperSize="9" scale="62" orientation="portrait" r:id="rId2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Ark1</vt:lpstr>
      <vt:lpstr>Antal_rum</vt:lpstr>
      <vt:lpstr>'Ark1'!Udskriftsområde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Hammeken</dc:creator>
  <cp:lastModifiedBy>Mathias Geisler</cp:lastModifiedBy>
  <cp:lastPrinted>2023-12-01T13:00:50Z</cp:lastPrinted>
  <dcterms:created xsi:type="dcterms:W3CDTF">2013-02-01T12:54:25Z</dcterms:created>
  <dcterms:modified xsi:type="dcterms:W3CDTF">2024-11-21T14:20:20Z</dcterms:modified>
</cp:coreProperties>
</file>