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6\"/>
    </mc:Choice>
  </mc:AlternateContent>
  <xr:revisionPtr revIDLastSave="0" documentId="8_{B8E9B93D-A3F6-4021-B3BB-5F5D0C17CBE9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28680" yWindow="-120" windowWidth="29040" windowHeight="15720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Z161" i="2" s="1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H208" i="2" s="1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H212" i="2"/>
  <c r="H209" i="2"/>
  <c r="H213" i="2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P7" i="3"/>
  <c r="X9" i="2"/>
  <c r="F4" i="4"/>
  <c r="G4" i="4"/>
  <c r="H4" i="4"/>
  <c r="H210" i="2" l="1"/>
  <c r="J213" i="2"/>
  <c r="K213" i="2" s="1"/>
  <c r="Z11" i="2"/>
  <c r="J211" i="2"/>
  <c r="K211" i="2" s="1"/>
  <c r="X8" i="2"/>
  <c r="Z29" i="2"/>
  <c r="Z30" i="2"/>
  <c r="Y161" i="2"/>
  <c r="T161" i="2" s="1"/>
  <c r="U161" i="2" s="1"/>
  <c r="Y9" i="2"/>
  <c r="Z9" i="2"/>
  <c r="J210" i="2" l="1"/>
  <c r="K210" i="2" s="1"/>
  <c r="J212" i="2"/>
  <c r="K212" i="2" s="1"/>
  <c r="Y35" i="2" s="1"/>
  <c r="T35" i="2" s="1"/>
  <c r="AA161" i="2"/>
  <c r="U9" i="2"/>
  <c r="Z8" i="2"/>
  <c r="U35" i="2" l="1"/>
  <c r="AA35" i="2"/>
  <c r="Y142" i="2"/>
  <c r="T142" i="2" s="1"/>
  <c r="Y21" i="2"/>
  <c r="T21" i="2" s="1"/>
  <c r="Y61" i="2"/>
  <c r="T61" i="2" s="1"/>
  <c r="Y15" i="2"/>
  <c r="T15" i="2" s="1"/>
  <c r="Y13" i="2"/>
  <c r="T13" i="2" s="1"/>
  <c r="Y106" i="2"/>
  <c r="T106" i="2" s="1"/>
  <c r="Y65" i="2"/>
  <c r="T65" i="2" s="1"/>
  <c r="Y131" i="2"/>
  <c r="T131" i="2" s="1"/>
  <c r="Y30" i="2"/>
  <c r="T30" i="2" s="1"/>
  <c r="U30" i="2" s="1"/>
  <c r="Y31" i="2"/>
  <c r="T31" i="2" s="1"/>
  <c r="Y66" i="2"/>
  <c r="T66" i="2" s="1"/>
  <c r="Y149" i="2"/>
  <c r="T149" i="2" s="1"/>
  <c r="Y107" i="2"/>
  <c r="T107" i="2" s="1"/>
  <c r="Y117" i="2"/>
  <c r="T117" i="2" s="1"/>
  <c r="Y71" i="2"/>
  <c r="T71" i="2" s="1"/>
  <c r="Y45" i="2"/>
  <c r="T45" i="2" s="1"/>
  <c r="Y97" i="2"/>
  <c r="T97" i="2" s="1"/>
  <c r="Y52" i="2"/>
  <c r="T52" i="2" s="1"/>
  <c r="Y34" i="2"/>
  <c r="T34" i="2" s="1"/>
  <c r="Y123" i="2"/>
  <c r="T123" i="2" s="1"/>
  <c r="Y125" i="2"/>
  <c r="T125" i="2" s="1"/>
  <c r="Y95" i="2"/>
  <c r="T95" i="2" s="1"/>
  <c r="Y105" i="2"/>
  <c r="T105" i="2" s="1"/>
  <c r="Y136" i="2"/>
  <c r="T136" i="2" s="1"/>
  <c r="Y154" i="2"/>
  <c r="T154" i="2" s="1"/>
  <c r="Y33" i="2"/>
  <c r="T33" i="2" s="1"/>
  <c r="Y158" i="2"/>
  <c r="T158" i="2" s="1"/>
  <c r="Y157" i="2"/>
  <c r="T157" i="2" s="1"/>
  <c r="Y18" i="2"/>
  <c r="T18" i="2" s="1"/>
  <c r="Y24" i="2"/>
  <c r="T24" i="2" s="1"/>
  <c r="Y108" i="2"/>
  <c r="T108" i="2" s="1"/>
  <c r="Y146" i="2"/>
  <c r="T146" i="2" s="1"/>
  <c r="Y137" i="2"/>
  <c r="T137" i="2" s="1"/>
  <c r="Y91" i="2"/>
  <c r="T91" i="2" s="1"/>
  <c r="Y130" i="2"/>
  <c r="T130" i="2" s="1"/>
  <c r="Y81" i="2"/>
  <c r="T81" i="2" s="1"/>
  <c r="Y90" i="2"/>
  <c r="T90" i="2" s="1"/>
  <c r="Y38" i="2"/>
  <c r="T38" i="2" s="1"/>
  <c r="Y26" i="2"/>
  <c r="T26" i="2" s="1"/>
  <c r="Y114" i="2"/>
  <c r="T114" i="2" s="1"/>
  <c r="Y42" i="2"/>
  <c r="T42" i="2" s="1"/>
  <c r="Y46" i="2"/>
  <c r="T46" i="2" s="1"/>
  <c r="Y111" i="2"/>
  <c r="T111" i="2" s="1"/>
  <c r="Y25" i="2"/>
  <c r="T25" i="2" s="1"/>
  <c r="Y141" i="2"/>
  <c r="T141" i="2" s="1"/>
  <c r="Y133" i="2"/>
  <c r="T133" i="2" s="1"/>
  <c r="Y148" i="2"/>
  <c r="T148" i="2" s="1"/>
  <c r="Y74" i="2"/>
  <c r="T74" i="2" s="1"/>
  <c r="Y77" i="2"/>
  <c r="T77" i="2" s="1"/>
  <c r="Y132" i="2"/>
  <c r="T132" i="2" s="1"/>
  <c r="Y49" i="2"/>
  <c r="T49" i="2" s="1"/>
  <c r="Y39" i="2"/>
  <c r="T39" i="2" s="1"/>
  <c r="Y153" i="2"/>
  <c r="T153" i="2" s="1"/>
  <c r="Y14" i="2"/>
  <c r="T14" i="2" s="1"/>
  <c r="Y76" i="2"/>
  <c r="T76" i="2" s="1"/>
  <c r="Y103" i="2"/>
  <c r="T103" i="2" s="1"/>
  <c r="Y116" i="2"/>
  <c r="T116" i="2" s="1"/>
  <c r="Y68" i="2"/>
  <c r="T68" i="2" s="1"/>
  <c r="Y22" i="2"/>
  <c r="T22" i="2" s="1"/>
  <c r="Y96" i="2"/>
  <c r="T96" i="2" s="1"/>
  <c r="Y110" i="2"/>
  <c r="T110" i="2" s="1"/>
  <c r="Y59" i="2"/>
  <c r="T59" i="2" s="1"/>
  <c r="Y155" i="2"/>
  <c r="T155" i="2" s="1"/>
  <c r="Y127" i="2"/>
  <c r="T127" i="2" s="1"/>
  <c r="Y12" i="2"/>
  <c r="T12" i="2" s="1"/>
  <c r="Y126" i="2"/>
  <c r="T126" i="2" s="1"/>
  <c r="Y122" i="2"/>
  <c r="T122" i="2" s="1"/>
  <c r="Y60" i="2"/>
  <c r="T60" i="2" s="1"/>
  <c r="Y44" i="2"/>
  <c r="T44" i="2" s="1"/>
  <c r="Y151" i="2"/>
  <c r="T151" i="2" s="1"/>
  <c r="Y79" i="2"/>
  <c r="T79" i="2" s="1"/>
  <c r="Y51" i="2"/>
  <c r="T51" i="2" s="1"/>
  <c r="Y43" i="2"/>
  <c r="T43" i="2" s="1"/>
  <c r="Y47" i="2"/>
  <c r="T47" i="2" s="1"/>
  <c r="Y63" i="2"/>
  <c r="T63" i="2" s="1"/>
  <c r="Y147" i="2"/>
  <c r="T147" i="2" s="1"/>
  <c r="Y92" i="2"/>
  <c r="T92" i="2" s="1"/>
  <c r="Y48" i="2"/>
  <c r="T48" i="2" s="1"/>
  <c r="Y78" i="2"/>
  <c r="T78" i="2" s="1"/>
  <c r="Y87" i="2"/>
  <c r="T87" i="2" s="1"/>
  <c r="Y100" i="2"/>
  <c r="T100" i="2" s="1"/>
  <c r="Y80" i="2"/>
  <c r="T80" i="2" s="1"/>
  <c r="Y159" i="2"/>
  <c r="T159" i="2" s="1"/>
  <c r="Y50" i="2"/>
  <c r="T50" i="2" s="1"/>
  <c r="Y58" i="2"/>
  <c r="T58" i="2" s="1"/>
  <c r="Y112" i="2"/>
  <c r="T112" i="2" s="1"/>
  <c r="Y69" i="2"/>
  <c r="T69" i="2" s="1"/>
  <c r="Y20" i="2"/>
  <c r="T20" i="2" s="1"/>
  <c r="Y40" i="2"/>
  <c r="T40" i="2" s="1"/>
  <c r="Y83" i="2"/>
  <c r="T83" i="2" s="1"/>
  <c r="Y57" i="2"/>
  <c r="T57" i="2" s="1"/>
  <c r="Y129" i="2"/>
  <c r="T129" i="2" s="1"/>
  <c r="Y160" i="2"/>
  <c r="T160" i="2" s="1"/>
  <c r="Y55" i="2"/>
  <c r="T55" i="2" s="1"/>
  <c r="Y104" i="2"/>
  <c r="T104" i="2" s="1"/>
  <c r="Y152" i="2"/>
  <c r="T152" i="2" s="1"/>
  <c r="Y138" i="2"/>
  <c r="T138" i="2" s="1"/>
  <c r="Y62" i="2"/>
  <c r="T62" i="2" s="1"/>
  <c r="Y54" i="2"/>
  <c r="T54" i="2" s="1"/>
  <c r="Y99" i="2"/>
  <c r="T99" i="2" s="1"/>
  <c r="Y119" i="2"/>
  <c r="T119" i="2" s="1"/>
  <c r="Y145" i="2"/>
  <c r="T145" i="2" s="1"/>
  <c r="Y124" i="2"/>
  <c r="T124" i="2" s="1"/>
  <c r="Y10" i="2"/>
  <c r="Y28" i="2"/>
  <c r="T28" i="2" s="1"/>
  <c r="Y70" i="2"/>
  <c r="T70" i="2" s="1"/>
  <c r="Y120" i="2"/>
  <c r="T120" i="2" s="1"/>
  <c r="Y19" i="2"/>
  <c r="T19" i="2" s="1"/>
  <c r="Y23" i="2"/>
  <c r="T23" i="2" s="1"/>
  <c r="Y82" i="2"/>
  <c r="T82" i="2" s="1"/>
  <c r="Y135" i="2"/>
  <c r="T135" i="2" s="1"/>
  <c r="Y98" i="2"/>
  <c r="T98" i="2" s="1"/>
  <c r="Y140" i="2"/>
  <c r="T140" i="2" s="1"/>
  <c r="Y86" i="2"/>
  <c r="T86" i="2" s="1"/>
  <c r="Y144" i="2"/>
  <c r="T144" i="2" s="1"/>
  <c r="Y143" i="2"/>
  <c r="T143" i="2" s="1"/>
  <c r="Y73" i="2"/>
  <c r="T73" i="2" s="1"/>
  <c r="Y72" i="2"/>
  <c r="T72" i="2" s="1"/>
  <c r="Y102" i="2"/>
  <c r="T102" i="2" s="1"/>
  <c r="Y139" i="2"/>
  <c r="T139" i="2" s="1"/>
  <c r="Y156" i="2"/>
  <c r="T156" i="2" s="1"/>
  <c r="Y94" i="2"/>
  <c r="T94" i="2" s="1"/>
  <c r="Y121" i="2"/>
  <c r="T121" i="2" s="1"/>
  <c r="Y150" i="2"/>
  <c r="T150" i="2" s="1"/>
  <c r="Y93" i="2"/>
  <c r="T93" i="2" s="1"/>
  <c r="Y84" i="2"/>
  <c r="T84" i="2" s="1"/>
  <c r="Y16" i="2"/>
  <c r="T16" i="2" s="1"/>
  <c r="Y29" i="2"/>
  <c r="T29" i="2" s="1"/>
  <c r="Y11" i="2"/>
  <c r="T11" i="2" s="1"/>
  <c r="Y37" i="2"/>
  <c r="T37" i="2" s="1"/>
  <c r="Y118" i="2"/>
  <c r="T118" i="2" s="1"/>
  <c r="Y41" i="2"/>
  <c r="T41" i="2" s="1"/>
  <c r="Y115" i="2"/>
  <c r="T115" i="2" s="1"/>
  <c r="Y64" i="2"/>
  <c r="T64" i="2" s="1"/>
  <c r="Y75" i="2"/>
  <c r="T75" i="2" s="1"/>
  <c r="Y128" i="2"/>
  <c r="T128" i="2" s="1"/>
  <c r="Y27" i="2"/>
  <c r="T27" i="2" s="1"/>
  <c r="Y53" i="2"/>
  <c r="T53" i="2" s="1"/>
  <c r="Y134" i="2"/>
  <c r="T134" i="2" s="1"/>
  <c r="Y56" i="2"/>
  <c r="T56" i="2" s="1"/>
  <c r="Y32" i="2"/>
  <c r="T32" i="2" s="1"/>
  <c r="Y113" i="2"/>
  <c r="T113" i="2" s="1"/>
  <c r="Y17" i="2"/>
  <c r="T17" i="2" s="1"/>
  <c r="Y101" i="2"/>
  <c r="T101" i="2" s="1"/>
  <c r="Y109" i="2"/>
  <c r="T109" i="2" s="1"/>
  <c r="Y67" i="2"/>
  <c r="T67" i="2" s="1"/>
  <c r="Y89" i="2"/>
  <c r="T89" i="2" s="1"/>
  <c r="Y36" i="2"/>
  <c r="T36" i="2" s="1"/>
  <c r="Y85" i="2"/>
  <c r="T85" i="2" s="1"/>
  <c r="Y88" i="2"/>
  <c r="T88" i="2" s="1"/>
  <c r="AA9" i="2"/>
  <c r="U85" i="2" l="1"/>
  <c r="AA85" i="2"/>
  <c r="AA17" i="2"/>
  <c r="U17" i="2"/>
  <c r="U27" i="2"/>
  <c r="AA27" i="2"/>
  <c r="AA118" i="2"/>
  <c r="U118" i="2"/>
  <c r="U93" i="2"/>
  <c r="AA93" i="2"/>
  <c r="U102" i="2"/>
  <c r="AA102" i="2"/>
  <c r="AA140" i="2"/>
  <c r="U140" i="2"/>
  <c r="AA120" i="2"/>
  <c r="U120" i="2"/>
  <c r="U119" i="2"/>
  <c r="AA119" i="2"/>
  <c r="AA104" i="2"/>
  <c r="U104" i="2"/>
  <c r="U40" i="2"/>
  <c r="AA40" i="2"/>
  <c r="AA36" i="2"/>
  <c r="U36" i="2"/>
  <c r="AA113" i="2"/>
  <c r="U113" i="2"/>
  <c r="U128" i="2"/>
  <c r="AA128" i="2"/>
  <c r="AA37" i="2"/>
  <c r="U37" i="2"/>
  <c r="AA150" i="2"/>
  <c r="U150" i="2"/>
  <c r="U72" i="2"/>
  <c r="AA72" i="2"/>
  <c r="AA98" i="2"/>
  <c r="U98" i="2"/>
  <c r="AA99" i="2"/>
  <c r="U99" i="2"/>
  <c r="AA20" i="2"/>
  <c r="U20" i="2"/>
  <c r="U147" i="2"/>
  <c r="AA147" i="2"/>
  <c r="U151" i="2"/>
  <c r="AA151" i="2"/>
  <c r="AA68" i="2"/>
  <c r="U68" i="2"/>
  <c r="AA133" i="2"/>
  <c r="U133" i="2"/>
  <c r="AA91" i="2"/>
  <c r="U91" i="2"/>
  <c r="AA95" i="2"/>
  <c r="U95" i="2"/>
  <c r="AA15" i="2"/>
  <c r="U15" i="2"/>
  <c r="AA32" i="2"/>
  <c r="U32" i="2"/>
  <c r="U11" i="2"/>
  <c r="AA11" i="2"/>
  <c r="AA73" i="2"/>
  <c r="U73" i="2"/>
  <c r="AA28" i="2"/>
  <c r="U28" i="2"/>
  <c r="AA160" i="2"/>
  <c r="U160" i="2"/>
  <c r="U100" i="2"/>
  <c r="AA100" i="2"/>
  <c r="AA44" i="2"/>
  <c r="U44" i="2"/>
  <c r="AA116" i="2"/>
  <c r="U116" i="2"/>
  <c r="AA141" i="2"/>
  <c r="U141" i="2"/>
  <c r="U137" i="2"/>
  <c r="AA137" i="2"/>
  <c r="AA125" i="2"/>
  <c r="U125" i="2"/>
  <c r="AA56" i="2"/>
  <c r="U56" i="2"/>
  <c r="AA29" i="2"/>
  <c r="U29" i="2"/>
  <c r="U143" i="2"/>
  <c r="AA143" i="2"/>
  <c r="U62" i="2"/>
  <c r="AA62" i="2"/>
  <c r="U112" i="2"/>
  <c r="AA112" i="2"/>
  <c r="U47" i="2"/>
  <c r="AA47" i="2"/>
  <c r="AA59" i="2"/>
  <c r="U59" i="2"/>
  <c r="AA132" i="2"/>
  <c r="U132" i="2"/>
  <c r="U25" i="2"/>
  <c r="AA25" i="2"/>
  <c r="U38" i="2"/>
  <c r="AA38" i="2"/>
  <c r="AA146" i="2"/>
  <c r="U146" i="2"/>
  <c r="AA33" i="2"/>
  <c r="U33" i="2"/>
  <c r="AA123" i="2"/>
  <c r="U123" i="2"/>
  <c r="U117" i="2"/>
  <c r="AA117" i="2"/>
  <c r="AA131" i="2"/>
  <c r="U131" i="2"/>
  <c r="AA21" i="2"/>
  <c r="U21" i="2"/>
  <c r="AA30" i="2"/>
  <c r="AA109" i="2"/>
  <c r="U109" i="2"/>
  <c r="AA134" i="2"/>
  <c r="U134" i="2"/>
  <c r="U115" i="2"/>
  <c r="AA115" i="2"/>
  <c r="AA16" i="2"/>
  <c r="U16" i="2"/>
  <c r="AA156" i="2"/>
  <c r="U156" i="2"/>
  <c r="AA144" i="2"/>
  <c r="U144" i="2"/>
  <c r="U23" i="2"/>
  <c r="AA23" i="2"/>
  <c r="U124" i="2"/>
  <c r="AA124" i="2"/>
  <c r="U138" i="2"/>
  <c r="AA138" i="2"/>
  <c r="AA57" i="2"/>
  <c r="U57" i="2"/>
  <c r="AA58" i="2"/>
  <c r="U58" i="2"/>
  <c r="AA78" i="2"/>
  <c r="U78" i="2"/>
  <c r="AA43" i="2"/>
  <c r="U43" i="2"/>
  <c r="U122" i="2"/>
  <c r="AA122" i="2"/>
  <c r="U110" i="2"/>
  <c r="AA110" i="2"/>
  <c r="U76" i="2"/>
  <c r="AA76" i="2"/>
  <c r="U77" i="2"/>
  <c r="AA77" i="2"/>
  <c r="AA111" i="2"/>
  <c r="U111" i="2"/>
  <c r="U90" i="2"/>
  <c r="AA90" i="2"/>
  <c r="AA108" i="2"/>
  <c r="U108" i="2"/>
  <c r="AA154" i="2"/>
  <c r="U154" i="2"/>
  <c r="U34" i="2"/>
  <c r="AA34" i="2"/>
  <c r="U107" i="2"/>
  <c r="AA107" i="2"/>
  <c r="AA65" i="2"/>
  <c r="U65" i="2"/>
  <c r="AA142" i="2"/>
  <c r="U142" i="2"/>
  <c r="U70" i="2"/>
  <c r="AA70" i="2"/>
  <c r="AA55" i="2"/>
  <c r="U55" i="2"/>
  <c r="U80" i="2"/>
  <c r="AA80" i="2"/>
  <c r="AA127" i="2"/>
  <c r="U127" i="2"/>
  <c r="U39" i="2"/>
  <c r="AA39" i="2"/>
  <c r="U114" i="2"/>
  <c r="AA114" i="2"/>
  <c r="AA157" i="2"/>
  <c r="U157" i="2"/>
  <c r="AA45" i="2"/>
  <c r="U45" i="2"/>
  <c r="U31" i="2"/>
  <c r="AA31" i="2"/>
  <c r="U89" i="2"/>
  <c r="AA89" i="2"/>
  <c r="U75" i="2"/>
  <c r="AA75" i="2"/>
  <c r="U121" i="2"/>
  <c r="AA121" i="2"/>
  <c r="U135" i="2"/>
  <c r="AA135" i="2"/>
  <c r="U54" i="2"/>
  <c r="AA54" i="2"/>
  <c r="U69" i="2"/>
  <c r="AA69" i="2"/>
  <c r="U63" i="2"/>
  <c r="AA63" i="2"/>
  <c r="U155" i="2"/>
  <c r="AA155" i="2"/>
  <c r="U49" i="2"/>
  <c r="AA49" i="2"/>
  <c r="U26" i="2"/>
  <c r="AA26" i="2"/>
  <c r="U158" i="2"/>
  <c r="AA158" i="2"/>
  <c r="AA71" i="2"/>
  <c r="U71" i="2"/>
  <c r="AA61" i="2"/>
  <c r="U61" i="2"/>
  <c r="U67" i="2"/>
  <c r="AA67" i="2"/>
  <c r="AA64" i="2"/>
  <c r="U64" i="2"/>
  <c r="U94" i="2"/>
  <c r="AA94" i="2"/>
  <c r="AA82" i="2"/>
  <c r="U82" i="2"/>
  <c r="T10" i="2"/>
  <c r="Y8" i="2"/>
  <c r="U129" i="2"/>
  <c r="AA129" i="2"/>
  <c r="U87" i="2"/>
  <c r="AA87" i="2"/>
  <c r="U60" i="2"/>
  <c r="AA60" i="2"/>
  <c r="U103" i="2"/>
  <c r="AA103" i="2"/>
  <c r="U88" i="2"/>
  <c r="AA88" i="2"/>
  <c r="AA101" i="2"/>
  <c r="U101" i="2"/>
  <c r="AA53" i="2"/>
  <c r="U53" i="2"/>
  <c r="AA41" i="2"/>
  <c r="U41" i="2"/>
  <c r="AA84" i="2"/>
  <c r="U84" i="2"/>
  <c r="AA139" i="2"/>
  <c r="U139" i="2"/>
  <c r="AA86" i="2"/>
  <c r="U86" i="2"/>
  <c r="AA19" i="2"/>
  <c r="U19" i="2"/>
  <c r="U145" i="2"/>
  <c r="AA145" i="2"/>
  <c r="AA152" i="2"/>
  <c r="U152" i="2"/>
  <c r="AA83" i="2"/>
  <c r="U83" i="2"/>
  <c r="U50" i="2"/>
  <c r="AA50" i="2"/>
  <c r="U48" i="2"/>
  <c r="AA48" i="2"/>
  <c r="U51" i="2"/>
  <c r="AA51" i="2"/>
  <c r="U126" i="2"/>
  <c r="AA126" i="2"/>
  <c r="U96" i="2"/>
  <c r="AA96" i="2"/>
  <c r="AA14" i="2"/>
  <c r="U14" i="2"/>
  <c r="AA74" i="2"/>
  <c r="U74" i="2"/>
  <c r="AA46" i="2"/>
  <c r="U46" i="2"/>
  <c r="U81" i="2"/>
  <c r="AA81" i="2"/>
  <c r="AA24" i="2"/>
  <c r="U24" i="2"/>
  <c r="AA136" i="2"/>
  <c r="U136" i="2"/>
  <c r="AA52" i="2"/>
  <c r="U52" i="2"/>
  <c r="U149" i="2"/>
  <c r="AA149" i="2"/>
  <c r="AA106" i="2"/>
  <c r="U106" i="2"/>
  <c r="AA159" i="2"/>
  <c r="U159" i="2"/>
  <c r="U92" i="2"/>
  <c r="AA92" i="2"/>
  <c r="U79" i="2"/>
  <c r="AA79" i="2"/>
  <c r="U12" i="2"/>
  <c r="AA12" i="2"/>
  <c r="AA22" i="2"/>
  <c r="U22" i="2"/>
  <c r="AA153" i="2"/>
  <c r="U153" i="2"/>
  <c r="AA148" i="2"/>
  <c r="U148" i="2"/>
  <c r="U42" i="2"/>
  <c r="AA42" i="2"/>
  <c r="AA130" i="2"/>
  <c r="U130" i="2"/>
  <c r="U18" i="2"/>
  <c r="AA18" i="2"/>
  <c r="U105" i="2"/>
  <c r="AA105" i="2"/>
  <c r="U97" i="2"/>
  <c r="AA97" i="2"/>
  <c r="AA66" i="2"/>
  <c r="U66" i="2"/>
  <c r="AA13" i="2"/>
  <c r="U13" i="2"/>
  <c r="AA10" i="2" l="1"/>
  <c r="T4" i="2" s="1"/>
  <c r="U10" i="2"/>
  <c r="T3" i="2" s="1"/>
  <c r="T2" i="2"/>
  <c r="AA8" i="2" l="1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<sst xmlns="http://schemas.openxmlformats.org/spreadsheetml/2006/main" count="1486" uniqueCount="363">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</sst>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0" xfId="0" applyFont="1"/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0" fillId="3" borderId="0" xfId="0" applyFont="1" applyFill="1" applyAlignment="1">
      <alignment horizontal="center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>
      <alignment horizontal="left" vertical="top" wrapText="1"/>
    </xf>
    <xf numFmtId="0" fontId="20" fillId="3" borderId="12" xfId="0" applyFont="1" applyFill="1" applyBorder="1" applyAlignment="1">
      <alignment horizontal="center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tabSelected="1" workbookViewId="0">
      <selection activeCell="L19" sqref="L19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99" t="s">
        <v>328</v>
      </c>
      <c r="C2" s="200"/>
      <c r="D2" s="200"/>
      <c r="E2" s="200"/>
      <c r="F2" s="200"/>
      <c r="G2" s="200"/>
      <c r="H2" s="200"/>
      <c r="I2" s="200"/>
      <c r="J2" s="201"/>
      <c r="K2" s="2"/>
    </row>
    <row r="3" spans="1:11" ht="14.25" customHeight="1" x14ac:dyDescent="0.25">
      <c r="A3" s="1"/>
      <c r="B3" s="202"/>
      <c r="C3" s="203"/>
      <c r="D3" s="203"/>
      <c r="E3" s="203"/>
      <c r="F3" s="203"/>
      <c r="G3" s="203"/>
      <c r="H3" s="203"/>
      <c r="I3" s="203"/>
      <c r="J3" s="204"/>
      <c r="K3" s="2"/>
    </row>
    <row r="4" spans="1:11" ht="14.25" customHeight="1" x14ac:dyDescent="0.25">
      <c r="A4" s="1"/>
      <c r="B4" s="202"/>
      <c r="C4" s="203"/>
      <c r="D4" s="203"/>
      <c r="E4" s="203"/>
      <c r="F4" s="203"/>
      <c r="G4" s="203"/>
      <c r="H4" s="203"/>
      <c r="I4" s="203"/>
      <c r="J4" s="204"/>
      <c r="K4" s="2"/>
    </row>
    <row r="5" spans="1:11" ht="14.25" customHeight="1" x14ac:dyDescent="0.25">
      <c r="A5" s="1"/>
      <c r="B5" s="205"/>
      <c r="C5" s="206"/>
      <c r="D5" s="206"/>
      <c r="E5" s="206"/>
      <c r="F5" s="206"/>
      <c r="G5" s="206"/>
      <c r="H5" s="206"/>
      <c r="I5" s="206"/>
      <c r="J5" s="207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208" t="s">
        <v>0</v>
      </c>
      <c r="C7" s="200"/>
      <c r="D7" s="200"/>
      <c r="E7" s="200"/>
      <c r="F7" s="200"/>
      <c r="G7" s="200"/>
      <c r="H7" s="200"/>
      <c r="I7" s="200"/>
      <c r="J7" s="201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98"/>
      <c r="F9" s="183"/>
      <c r="G9" s="183"/>
      <c r="H9" s="183"/>
      <c r="I9" s="184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98"/>
      <c r="F11" s="183"/>
      <c r="G11" s="183"/>
      <c r="H11" s="183"/>
      <c r="I11" s="184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209"/>
      <c r="F13" s="183"/>
      <c r="G13" s="183"/>
      <c r="H13" s="183"/>
      <c r="I13" s="184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209"/>
      <c r="F15" s="183"/>
      <c r="G15" s="183"/>
      <c r="H15" s="183"/>
      <c r="I15" s="184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98"/>
      <c r="F17" s="183"/>
      <c r="G17" s="183"/>
      <c r="H17" s="183"/>
      <c r="I17" s="184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98"/>
      <c r="F19" s="183"/>
      <c r="G19" s="183"/>
      <c r="H19" s="183"/>
      <c r="I19" s="184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98"/>
      <c r="F21" s="183"/>
      <c r="G21" s="183"/>
      <c r="H21" s="183"/>
      <c r="I21" s="184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212"/>
      <c r="F23" s="184"/>
      <c r="G23" s="29"/>
      <c r="H23" s="213"/>
      <c r="I23" s="180"/>
      <c r="J23" s="32"/>
      <c r="K23" s="2"/>
    </row>
    <row r="24" spans="1:11" x14ac:dyDescent="0.25">
      <c r="A24" s="1"/>
      <c r="B24" s="12"/>
      <c r="C24" s="13"/>
      <c r="D24" s="13"/>
      <c r="E24" s="214"/>
      <c r="F24" s="180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210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0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0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211" t="s">
        <v>327</v>
      </c>
      <c r="I31" s="206"/>
      <c r="J31" s="207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C28:C30"/>
    <mergeCell ref="H31:J31"/>
    <mergeCell ref="E19:I19"/>
    <mergeCell ref="E21:I21"/>
    <mergeCell ref="E23:F23"/>
    <mergeCell ref="H23:I23"/>
    <mergeCell ref="E24:F24"/>
    <mergeCell ref="E17:I17"/>
    <mergeCell ref="B2:J5"/>
    <mergeCell ref="B7:J7"/>
    <mergeCell ref="E9:I9"/>
    <mergeCell ref="E11:I11"/>
    <mergeCell ref="E15:I15"/>
    <mergeCell ref="E13:I13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2" sqref="H12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179" t="s">
        <v>334</v>
      </c>
      <c r="B2" s="180"/>
      <c r="C2" s="10"/>
      <c r="D2" s="11" t="s">
        <v>1</v>
      </c>
      <c r="E2" s="182" t="s">
        <v>33</v>
      </c>
      <c r="F2" s="183"/>
      <c r="G2" s="184"/>
      <c r="H2" s="16"/>
      <c r="I2" s="193" t="s">
        <v>11</v>
      </c>
      <c r="J2" s="180"/>
      <c r="K2" s="189"/>
      <c r="L2" s="183"/>
      <c r="M2" s="183"/>
      <c r="N2" s="184"/>
      <c r="O2" s="21"/>
      <c r="P2" s="25"/>
      <c r="Q2" s="25"/>
      <c r="R2" s="25"/>
      <c r="S2" s="27" t="str">
        <f>CONCATENATE("Total gross income in ",E2,":")</f>
        <v>Total gross income in March:</v>
      </c>
      <c r="T2" s="194">
        <f>SUM(T9:T161)</f>
        <v>0</v>
      </c>
      <c r="U2" s="195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181"/>
      <c r="B3" s="180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March:</v>
      </c>
      <c r="T3" s="194">
        <f>SUM(U9:U161)</f>
        <v>0</v>
      </c>
      <c r="U3" s="195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181"/>
      <c r="B4" s="180"/>
      <c r="C4" s="10"/>
      <c r="D4" s="11" t="s">
        <v>23</v>
      </c>
      <c r="E4" s="114"/>
      <c r="F4" s="6">
        <v>2026</v>
      </c>
      <c r="G4" s="6"/>
      <c r="H4" s="16"/>
      <c r="I4" s="190" t="s">
        <v>24</v>
      </c>
      <c r="J4" s="180"/>
      <c r="K4" s="189"/>
      <c r="L4" s="183"/>
      <c r="M4" s="183"/>
      <c r="N4" s="184"/>
      <c r="O4" s="21"/>
      <c r="P4" s="25"/>
      <c r="Q4" s="25"/>
      <c r="R4" s="25"/>
      <c r="S4" s="27" t="str">
        <f>CONCATENATE("Total AMA in ",E2,":")</f>
        <v>Total AMA in March:</v>
      </c>
      <c r="T4" s="194">
        <f>ROUNDUP(SUM(AA9:AA161)*0.019,0)</f>
        <v>0</v>
      </c>
      <c r="U4" s="195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191" t="str">
        <f>"(9)"</f>
        <v>(9)</v>
      </c>
      <c r="F6" s="192"/>
      <c r="G6" s="192"/>
      <c r="H6" s="192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187"/>
      <c r="B7" s="185" t="s">
        <v>43</v>
      </c>
      <c r="C7" s="185" t="s">
        <v>44</v>
      </c>
      <c r="D7" s="185" t="s">
        <v>45</v>
      </c>
      <c r="E7" s="185" t="s">
        <v>46</v>
      </c>
      <c r="F7" s="180"/>
      <c r="G7" s="180"/>
      <c r="H7" s="180"/>
      <c r="I7" s="185" t="s">
        <v>47</v>
      </c>
      <c r="J7" s="185" t="s">
        <v>48</v>
      </c>
      <c r="K7" s="185" t="str">
        <f>CONCATENATE("Allowance according to tax card in ",E2)</f>
        <v>Allowance according to tax card in March</v>
      </c>
      <c r="L7" s="185" t="s">
        <v>49</v>
      </c>
      <c r="M7" s="185" t="str">
        <f>CONCATENATE("Taxable days in ",E2)</f>
        <v>Taxable days in March</v>
      </c>
      <c r="N7" s="185" t="s">
        <v>50</v>
      </c>
      <c r="O7" s="185" t="str">
        <f>CONCATENATE("Days with food/acc. in ",$E$2)</f>
        <v>Days with food/acc. in March</v>
      </c>
      <c r="P7" s="185" t="str">
        <f>CONCATENATE("Value of benefits in ",$E$2,", DKK")</f>
        <v>Value of benefits in March, DKK</v>
      </c>
      <c r="Q7" s="185" t="str">
        <f>CONCATENATE("Salary in ",$E$2)</f>
        <v>Salary in March</v>
      </c>
      <c r="R7" s="185" t="s">
        <v>51</v>
      </c>
      <c r="S7" s="185" t="s">
        <v>52</v>
      </c>
      <c r="T7" s="185" t="str">
        <f>CONCATENATE("Gross  income in ",$E$2,", DKK")</f>
        <v>Gross  income in March, DKK</v>
      </c>
      <c r="U7" s="196" t="str">
        <f>CONCATENATE("Withheld tax in ",$E$2,", DKK")</f>
        <v>Withheld tax in March, DKK</v>
      </c>
      <c r="V7" s="74"/>
      <c r="W7" s="76" t="s">
        <v>53</v>
      </c>
      <c r="X7" s="77" t="str">
        <f>CONCATENATE("Allowance in ",$E$2,", DKK")</f>
        <v>Allowance in March, DKK</v>
      </c>
      <c r="Y7" s="77" t="str">
        <f>CONCATENATE("Value of food/acc. in ",$E$2,", DKK")</f>
        <v>Value of food/acc. in March, DKK</v>
      </c>
      <c r="Z7" s="77" t="str">
        <f>CONCATENATE("Salary in ",$E$2,", DKK")</f>
        <v>Salary in March, DKK</v>
      </c>
      <c r="AA7" s="78" t="str">
        <f>CONCATENATE("Gross salary in ",$E$2,", DKK")</f>
        <v>Gross salary in March,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188"/>
      <c r="B8" s="186"/>
      <c r="C8" s="186"/>
      <c r="D8" s="186"/>
      <c r="E8" s="80" t="s">
        <v>28</v>
      </c>
      <c r="F8" s="80" t="s">
        <v>30</v>
      </c>
      <c r="G8" s="80" t="s">
        <v>31</v>
      </c>
      <c r="H8" s="81" t="s">
        <v>54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97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/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2026M01</v>
      </c>
      <c r="BK201" s="144" t="str">
        <f>Kurs!C4</f>
        <v>2026M02</v>
      </c>
      <c r="BL201" s="144" t="str">
        <f>Kurs!D4</f>
        <v>2026M03</v>
      </c>
      <c r="BM201" s="144" t="str">
        <f>Kurs!E4</f>
        <v>2026M04</v>
      </c>
      <c r="BN201" s="144" t="str">
        <f>Kurs!F4</f>
        <v>2026M05</v>
      </c>
      <c r="BO201" s="144" t="str">
        <f>Kurs!G4</f>
        <v>2026M06</v>
      </c>
      <c r="BP201" s="144" t="str">
        <f>Kurs!H4</f>
        <v>2026M07</v>
      </c>
      <c r="BQ201" s="144" t="str">
        <f>Kurs!I4</f>
        <v>2026M08</v>
      </c>
      <c r="BR201" s="144" t="str">
        <f>Kurs!J4</f>
        <v>2026M09</v>
      </c>
      <c r="BS201" s="144" t="str">
        <f>Kurs!K4</f>
        <v>2026M10</v>
      </c>
      <c r="BT201" s="144" t="str">
        <f>Kurs!L4</f>
        <v>2026M11</v>
      </c>
      <c r="BU201" s="144" t="str">
        <f>Kurs!M4</f>
        <v>2026M12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747</v>
      </c>
      <c r="C202" s="145">
        <f>Kurs!C5</f>
        <v>747</v>
      </c>
      <c r="D202" s="145">
        <f>Kurs!D5</f>
        <v>747</v>
      </c>
      <c r="E202" s="145">
        <f>Kurs!E5</f>
        <v>0</v>
      </c>
      <c r="F202" s="145">
        <f>Kurs!F5</f>
        <v>0</v>
      </c>
      <c r="G202" s="145">
        <f>Kurs!G5</f>
        <v>0</v>
      </c>
      <c r="H202" s="145">
        <f>Kurs!H5</f>
        <v>0</v>
      </c>
      <c r="I202" s="145">
        <f>Kurs!I5</f>
        <v>0</v>
      </c>
      <c r="J202" s="145">
        <f>Kurs!J5</f>
        <v>0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747</v>
      </c>
      <c r="BK202" s="146">
        <f>Kurs!C5</f>
        <v>747</v>
      </c>
      <c r="BL202" s="146">
        <f>Kurs!D5</f>
        <v>747</v>
      </c>
      <c r="BM202" s="146">
        <f>Kurs!E5</f>
        <v>0</v>
      </c>
      <c r="BN202" s="146">
        <f>Kurs!F5</f>
        <v>0</v>
      </c>
      <c r="BO202" s="146">
        <f>Kurs!G5</f>
        <v>0</v>
      </c>
      <c r="BP202" s="146">
        <f>Kurs!H5</f>
        <v>0</v>
      </c>
      <c r="BQ202" s="146">
        <f>Kurs!I5</f>
        <v>0</v>
      </c>
      <c r="BR202" s="146">
        <f>Kurs!J5</f>
        <v>0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636.5</v>
      </c>
      <c r="C203" s="145">
        <f>Kurs!C6</f>
        <v>637</v>
      </c>
      <c r="D203" s="145">
        <f>Kurs!D6</f>
        <v>632</v>
      </c>
      <c r="E203" s="145">
        <f>Kurs!E6</f>
        <v>0</v>
      </c>
      <c r="F203" s="145">
        <f>Kurs!F6</f>
        <v>0</v>
      </c>
      <c r="G203" s="145">
        <f>Kurs!G6</f>
        <v>0</v>
      </c>
      <c r="H203" s="145">
        <f>Kurs!H6</f>
        <v>0</v>
      </c>
      <c r="I203" s="145">
        <f>Kurs!I6</f>
        <v>0</v>
      </c>
      <c r="J203" s="145">
        <f>Kurs!J6</f>
        <v>0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636.5</v>
      </c>
      <c r="BK203" s="146">
        <f>Kurs!C6</f>
        <v>637</v>
      </c>
      <c r="BL203" s="146">
        <f>Kurs!D6</f>
        <v>632</v>
      </c>
      <c r="BM203" s="146">
        <f>Kurs!E6</f>
        <v>0</v>
      </c>
      <c r="BN203" s="146">
        <f>Kurs!F6</f>
        <v>0</v>
      </c>
      <c r="BO203" s="146">
        <f>Kurs!G6</f>
        <v>0</v>
      </c>
      <c r="BP203" s="146">
        <f>Kurs!H6</f>
        <v>0</v>
      </c>
      <c r="BQ203" s="146">
        <f>Kurs!I6</f>
        <v>0</v>
      </c>
      <c r="BR203" s="146">
        <f>Kurs!J6</f>
        <v>0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462</v>
      </c>
      <c r="C204" s="145">
        <f>Kurs!C7</f>
        <v>463</v>
      </c>
      <c r="D204" s="145">
        <f>Kurs!D7</f>
        <v>471</v>
      </c>
      <c r="E204" s="145">
        <f>Kurs!E7</f>
        <v>0</v>
      </c>
      <c r="F204" s="145">
        <f>Kurs!F7</f>
        <v>0</v>
      </c>
      <c r="G204" s="145">
        <f>Kurs!G7</f>
        <v>0</v>
      </c>
      <c r="H204" s="145">
        <f>Kurs!H7</f>
        <v>0</v>
      </c>
      <c r="I204" s="145">
        <f>Kurs!I7</f>
        <v>0</v>
      </c>
      <c r="J204" s="145">
        <f>Kurs!J7</f>
        <v>0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31390</v>
      </c>
      <c r="I211" s="174">
        <v>68</v>
      </c>
      <c r="J211" s="173">
        <f>+H210-H211</f>
        <v>-31390</v>
      </c>
      <c r="K211" s="174">
        <f>ABS(+J211/K207)</f>
        <v>86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19146</v>
      </c>
      <c r="I212" s="174">
        <v>31.23</v>
      </c>
      <c r="J212" s="173">
        <f>+H210-H212</f>
        <v>-19146</v>
      </c>
      <c r="K212" s="174">
        <f>ABS(+J212/K207)</f>
        <v>52.454794520547942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50536</v>
      </c>
      <c r="I213" s="174">
        <v>99.23</v>
      </c>
      <c r="J213" s="173">
        <f>+H210-H213</f>
        <v>-50536</v>
      </c>
      <c r="K213" s="174">
        <f>ABS(+J213/K207)</f>
        <v>138.45479452054795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0eVsljrMqYOcEWm7O6f+nPJ0xXGCMY5qCNSMWhyuhTG2PvdsJ/4laP7wY1R7Ri5xloJN9/JpPc77XAQ1GFUT5w==" saltValue="Y+8QgM4JXbDtVKl8kGyfsg==" spinCount="100000" sheet="1" objects="1" scenarios="1"/>
  <mergeCells count="28"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216"/>
    </row>
    <row r="2" spans="1:16" ht="18" customHeight="1" x14ac:dyDescent="0.25">
      <c r="A2" s="188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97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216"/>
      <c r="P3" s="33"/>
    </row>
    <row r="4" spans="1:16" ht="18" customHeight="1" x14ac:dyDescent="0.25">
      <c r="A4" s="222"/>
      <c r="B4" s="222"/>
      <c r="C4" s="181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80"/>
      <c r="H4" s="180"/>
      <c r="I4" s="44" t="str">
        <f>"3 )         N:"</f>
        <v>3 )         N:</v>
      </c>
      <c r="J4" s="218" t="s">
        <v>25</v>
      </c>
      <c r="K4" s="180"/>
      <c r="L4" s="180"/>
      <c r="M4" s="180"/>
      <c r="N4" s="180"/>
      <c r="O4" s="45"/>
      <c r="P4" s="46"/>
    </row>
    <row r="5" spans="1:16" ht="18" customHeight="1" x14ac:dyDescent="0.25">
      <c r="A5" s="222"/>
      <c r="B5" s="222"/>
      <c r="C5" s="181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186"/>
      <c r="H5" s="186"/>
      <c r="I5" s="44" t="str">
        <f>"4 )         F:"</f>
        <v>4 )         F:</v>
      </c>
      <c r="J5" s="219" t="s">
        <v>29</v>
      </c>
      <c r="K5" s="186"/>
      <c r="L5" s="186"/>
      <c r="M5" s="186"/>
      <c r="N5" s="186"/>
      <c r="O5" s="45"/>
      <c r="P5" s="50"/>
    </row>
    <row r="6" spans="1:16" ht="18" customHeight="1" x14ac:dyDescent="0.25">
      <c r="A6" s="222"/>
      <c r="B6" s="222"/>
      <c r="C6" s="181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2026</v>
      </c>
    </row>
    <row r="7" spans="1:16" ht="18" customHeight="1" x14ac:dyDescent="0.25">
      <c r="A7" s="223"/>
      <c r="B7" s="223"/>
      <c r="C7" s="188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188"/>
      <c r="C3" s="186"/>
      <c r="D3" s="186"/>
      <c r="E3" s="186"/>
      <c r="F3" s="186"/>
      <c r="G3" s="186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D8" sqref="D8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2026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747</v>
      </c>
      <c r="C5" s="140">
        <v>747</v>
      </c>
      <c r="D5" s="140">
        <v>747</v>
      </c>
      <c r="E5" s="177"/>
      <c r="F5" s="177"/>
      <c r="G5" s="162"/>
      <c r="H5" s="162"/>
      <c r="I5" s="163"/>
      <c r="J5" s="140"/>
      <c r="K5" s="140"/>
      <c r="L5" s="140"/>
      <c r="M5" s="140"/>
    </row>
    <row r="6" spans="1:13" ht="15" customHeight="1" x14ac:dyDescent="0.25">
      <c r="A6" s="138" t="s">
        <v>330</v>
      </c>
      <c r="B6" s="140">
        <v>636.5</v>
      </c>
      <c r="C6" s="140">
        <v>637</v>
      </c>
      <c r="D6" s="140">
        <v>632</v>
      </c>
      <c r="E6" s="177"/>
      <c r="F6" s="177"/>
      <c r="G6" s="162"/>
      <c r="H6" s="162"/>
      <c r="I6" s="163"/>
      <c r="J6" s="140"/>
      <c r="K6" s="140"/>
      <c r="L6" s="140"/>
      <c r="M6" s="140"/>
    </row>
    <row r="7" spans="1:13" ht="15" customHeight="1" x14ac:dyDescent="0.25">
      <c r="A7" s="138" t="s">
        <v>337</v>
      </c>
      <c r="B7" s="140">
        <v>462</v>
      </c>
      <c r="C7" s="140">
        <v>463</v>
      </c>
      <c r="D7" s="140">
        <v>471</v>
      </c>
      <c r="E7" s="177"/>
      <c r="F7" s="177"/>
      <c r="G7" s="162"/>
      <c r="H7" s="162"/>
      <c r="I7" s="163"/>
      <c r="J7" s="140"/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8EEvPAeCoVeoPXU/lAa6Z9bEFsAAmNTFVKrSRktyoj952w4yM+V6FbO3upDsCXgK8UD+sKkmNRIEDj54WiLzgQ==" saltValue="xZGIElyFqJDc3gF2u66Ufw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E13" sqref="E13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>
        <v>31390</v>
      </c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>
        <v>19146</v>
      </c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>
        <v>50536</v>
      </c>
      <c r="G15" s="169"/>
      <c r="H15" s="169"/>
      <c r="I15" s="169"/>
      <c r="J15" s="169"/>
    </row>
  </sheetData>
  <sheetProtection algorithmName="SHA-512" hashValue="Og0kzgq1sxkH7zYnR6CEMK978yk2/YscuXQooZFjeHpfpX8EzQv4HMNzxgy7QGrr7Gn89HfmwRq38VkvvrUSCg==" saltValue="F/KdB0PZTAyMugxJoPOA0w==" spinCount="10000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2026-04-08T09:14:13Z</dcterms:modified>
</cp:coreProperties>
</file>