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kmap\Documents\Bruttoskat\"/>
    </mc:Choice>
  </mc:AlternateContent>
  <xr:revisionPtr revIDLastSave="0" documentId="8_{3DB18EED-9DC9-4921-A923-69A3C602C439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840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Z29" i="2" s="1"/>
  <c r="T29" i="2" s="1"/>
  <c r="AA29" i="2" s="1"/>
  <c r="F202" i="2"/>
  <c r="G202" i="2"/>
  <c r="H202" i="2"/>
  <c r="I202" i="2"/>
  <c r="J202" i="2"/>
  <c r="K202" i="2"/>
  <c r="L202" i="2"/>
  <c r="B202" i="2"/>
  <c r="Z10" i="2"/>
  <c r="Z30" i="2"/>
  <c r="Z12" i="2"/>
  <c r="T12" i="2" s="1"/>
  <c r="Z16" i="2"/>
  <c r="T16" i="2" s="1"/>
  <c r="AA16" i="2" s="1"/>
  <c r="Z20" i="2"/>
  <c r="T20" i="2" s="1"/>
  <c r="AA20" i="2" s="1"/>
  <c r="Z24" i="2"/>
  <c r="T24" i="2" s="1"/>
  <c r="AA24" i="2" s="1"/>
  <c r="Z28" i="2"/>
  <c r="Z32" i="2"/>
  <c r="Z36" i="2"/>
  <c r="T36" i="2" s="1"/>
  <c r="AA36" i="2" s="1"/>
  <c r="Z40" i="2"/>
  <c r="T40" i="2" s="1"/>
  <c r="U40" i="2" s="1"/>
  <c r="Z44" i="2"/>
  <c r="T44" i="2" s="1"/>
  <c r="AA44" i="2" s="1"/>
  <c r="Z48" i="2"/>
  <c r="T48" i="2" s="1"/>
  <c r="AA48" i="2" s="1"/>
  <c r="Z52" i="2"/>
  <c r="Z56" i="2"/>
  <c r="T56" i="2" s="1"/>
  <c r="Z60" i="2"/>
  <c r="T60" i="2" s="1"/>
  <c r="Z64" i="2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T88" i="2" s="1"/>
  <c r="U88" i="2" s="1"/>
  <c r="Z92" i="2"/>
  <c r="T92" i="2" s="1"/>
  <c r="AA92" i="2" s="1"/>
  <c r="Z96" i="2"/>
  <c r="T96" i="2" s="1"/>
  <c r="AA96" i="2" s="1"/>
  <c r="Z100" i="2"/>
  <c r="Z104" i="2"/>
  <c r="T104" i="2" s="1"/>
  <c r="Z17" i="2"/>
  <c r="T17" i="2" s="1"/>
  <c r="Z37" i="2"/>
  <c r="T37" i="2" s="1"/>
  <c r="AA37" i="2" s="1"/>
  <c r="Z45" i="2"/>
  <c r="T45" i="2" s="1"/>
  <c r="AA45" i="2" s="1"/>
  <c r="Z53" i="2"/>
  <c r="T53" i="2" s="1"/>
  <c r="AA53" i="2" s="1"/>
  <c r="Z61" i="2"/>
  <c r="Z69" i="2"/>
  <c r="T69" i="2" s="1"/>
  <c r="U69" i="2" s="1"/>
  <c r="Z77" i="2"/>
  <c r="T77" i="2" s="1"/>
  <c r="Z85" i="2"/>
  <c r="T85" i="2" s="1"/>
  <c r="U85" i="2" s="1"/>
  <c r="Z93" i="2"/>
  <c r="T93" i="2" s="1"/>
  <c r="U93" i="2" s="1"/>
  <c r="Z101" i="2"/>
  <c r="T101" i="2" s="1"/>
  <c r="AA101" i="2" s="1"/>
  <c r="Z13" i="2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T46" i="2" s="1"/>
  <c r="AA46" i="2" s="1"/>
  <c r="Z50" i="2"/>
  <c r="Z54" i="2"/>
  <c r="T54" i="2" s="1"/>
  <c r="Z58" i="2"/>
  <c r="Z62" i="2"/>
  <c r="T62" i="2" s="1"/>
  <c r="Z66" i="2"/>
  <c r="T66" i="2" s="1"/>
  <c r="Z70" i="2"/>
  <c r="T70" i="2" s="1"/>
  <c r="U70" i="2" s="1"/>
  <c r="Z74" i="2"/>
  <c r="T74" i="2" s="1"/>
  <c r="AA74" i="2" s="1"/>
  <c r="Z78" i="2"/>
  <c r="T78" i="2" s="1"/>
  <c r="AA78" i="2" s="1"/>
  <c r="Z82" i="2"/>
  <c r="Z86" i="2"/>
  <c r="T86" i="2" s="1"/>
  <c r="AA86" i="2" s="1"/>
  <c r="Z90" i="2"/>
  <c r="T90" i="2" s="1"/>
  <c r="Z94" i="2"/>
  <c r="T94" i="2" s="1"/>
  <c r="U94" i="2" s="1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Z31" i="2"/>
  <c r="T31" i="2" s="1"/>
  <c r="U31" i="2" s="1"/>
  <c r="Z35" i="2"/>
  <c r="T35" i="2" s="1"/>
  <c r="U35" i="2" s="1"/>
  <c r="Z39" i="2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T99" i="2" s="1"/>
  <c r="AA99" i="2" s="1"/>
  <c r="Z103" i="2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Z114" i="2"/>
  <c r="Z115" i="2"/>
  <c r="T115" i="2" s="1"/>
  <c r="U115" i="2" s="1"/>
  <c r="Z116" i="2"/>
  <c r="T116" i="2" s="1"/>
  <c r="AA116" i="2" s="1"/>
  <c r="Z117" i="2"/>
  <c r="T117" i="2" s="1"/>
  <c r="AA117" i="2" s="1"/>
  <c r="Z118" i="2"/>
  <c r="T118" i="2" s="1"/>
  <c r="AA118" i="2" s="1"/>
  <c r="Z119" i="2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Z132" i="2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T140" i="2" s="1"/>
  <c r="AA140" i="2" s="1"/>
  <c r="Z141" i="2"/>
  <c r="T141" i="2" s="1"/>
  <c r="AA141" i="2" s="1"/>
  <c r="Z142" i="2"/>
  <c r="T142" i="2" s="1"/>
  <c r="AA142" i="2" s="1"/>
  <c r="Z143" i="2"/>
  <c r="Z144" i="2"/>
  <c r="T144" i="2" s="1"/>
  <c r="AA144" i="2" s="1"/>
  <c r="Z145" i="2"/>
  <c r="T145" i="2" s="1"/>
  <c r="U145" i="2" s="1"/>
  <c r="Z146" i="2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T113" i="2"/>
  <c r="AA113" i="2" s="1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Y80" i="2"/>
  <c r="Y64" i="2"/>
  <c r="T64" i="2"/>
  <c r="AA64" i="2" s="1"/>
  <c r="Y48" i="2"/>
  <c r="Y32" i="2"/>
  <c r="T32" i="2"/>
  <c r="AA32" i="2" s="1"/>
  <c r="Y16" i="2"/>
  <c r="Y15" i="2"/>
  <c r="T15" i="2"/>
  <c r="AA15" i="2" s="1"/>
  <c r="Y159" i="2"/>
  <c r="Y151" i="2"/>
  <c r="Y143" i="2"/>
  <c r="T143" i="2"/>
  <c r="U143" i="2" s="1"/>
  <c r="Y135" i="2"/>
  <c r="Y127" i="2"/>
  <c r="Y119" i="2"/>
  <c r="T119" i="2"/>
  <c r="U119" i="2" s="1"/>
  <c r="Y111" i="2"/>
  <c r="Y103" i="2"/>
  <c r="T103" i="2"/>
  <c r="U103" i="2" s="1"/>
  <c r="Y95" i="2"/>
  <c r="Y87" i="2"/>
  <c r="T87" i="2"/>
  <c r="U87" i="2" s="1"/>
  <c r="Y79" i="2"/>
  <c r="Y71" i="2"/>
  <c r="Y63" i="2"/>
  <c r="T63" i="2"/>
  <c r="U63" i="2" s="1"/>
  <c r="Y55" i="2"/>
  <c r="Y47" i="2"/>
  <c r="Y39" i="2"/>
  <c r="T39" i="2"/>
  <c r="U39" i="2" s="1"/>
  <c r="Y23" i="2"/>
  <c r="Y20" i="2"/>
  <c r="Y158" i="2"/>
  <c r="Y150" i="2"/>
  <c r="Y142" i="2"/>
  <c r="Y134" i="2"/>
  <c r="Y126" i="2"/>
  <c r="Y118" i="2"/>
  <c r="Y110" i="2"/>
  <c r="Y102" i="2"/>
  <c r="Y94" i="2"/>
  <c r="Y86" i="2"/>
  <c r="Y78" i="2"/>
  <c r="Y70" i="2"/>
  <c r="Y62" i="2"/>
  <c r="Y54" i="2"/>
  <c r="Y46" i="2"/>
  <c r="Y38" i="2"/>
  <c r="Y30" i="2"/>
  <c r="T30" i="2"/>
  <c r="U30" i="2" s="1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Y77" i="2"/>
  <c r="Y69" i="2"/>
  <c r="Y61" i="2"/>
  <c r="T61" i="2"/>
  <c r="AA61" i="2" s="1"/>
  <c r="Y53" i="2"/>
  <c r="Y45" i="2"/>
  <c r="Y37" i="2"/>
  <c r="Y29" i="2"/>
  <c r="Y21" i="2"/>
  <c r="Y13" i="2"/>
  <c r="T13" i="2"/>
  <c r="AA13" i="2" s="1"/>
  <c r="Y52" i="2"/>
  <c r="T52" i="2"/>
  <c r="AA52" i="2" s="1"/>
  <c r="Y28" i="2"/>
  <c r="T28" i="2"/>
  <c r="AA28" i="2" s="1"/>
  <c r="Y156" i="2"/>
  <c r="Y148" i="2"/>
  <c r="Y140" i="2"/>
  <c r="Y132" i="2"/>
  <c r="T132" i="2"/>
  <c r="AA132" i="2" s="1"/>
  <c r="Y124" i="2"/>
  <c r="Y116" i="2"/>
  <c r="Y108" i="2"/>
  <c r="Y100" i="2"/>
  <c r="T100" i="2"/>
  <c r="U100" i="2" s="1"/>
  <c r="Y92" i="2"/>
  <c r="Y84" i="2"/>
  <c r="Y76" i="2"/>
  <c r="T76" i="2"/>
  <c r="U76" i="2" s="1"/>
  <c r="Y68" i="2"/>
  <c r="Y60" i="2"/>
  <c r="Y36" i="2"/>
  <c r="Y155" i="2"/>
  <c r="T155" i="2"/>
  <c r="U155" i="2" s="1"/>
  <c r="Y147" i="2"/>
  <c r="Y139" i="2"/>
  <c r="Y131" i="2"/>
  <c r="T131" i="2"/>
  <c r="AA131" i="2" s="1"/>
  <c r="Y123" i="2"/>
  <c r="Y115" i="2"/>
  <c r="Y107" i="2"/>
  <c r="Y99" i="2"/>
  <c r="Y91" i="2"/>
  <c r="T91" i="2"/>
  <c r="AA91" i="2" s="1"/>
  <c r="Y83" i="2"/>
  <c r="Y75" i="2"/>
  <c r="T75" i="2"/>
  <c r="U75" i="2" s="1"/>
  <c r="Y67" i="2"/>
  <c r="Y59" i="2"/>
  <c r="Y51" i="2"/>
  <c r="Y43" i="2"/>
  <c r="Y27" i="2"/>
  <c r="T27" i="2"/>
  <c r="U27" i="2" s="1"/>
  <c r="Y19" i="2"/>
  <c r="Y11" i="2"/>
  <c r="Y130" i="2"/>
  <c r="Y106" i="2"/>
  <c r="T106" i="2"/>
  <c r="AA106" i="2" s="1"/>
  <c r="Y98" i="2"/>
  <c r="Y82" i="2"/>
  <c r="T82" i="2"/>
  <c r="AA82" i="2" s="1"/>
  <c r="Y66" i="2"/>
  <c r="Y58" i="2"/>
  <c r="T58" i="2"/>
  <c r="AA58" i="2" s="1"/>
  <c r="Y42" i="2"/>
  <c r="Y26" i="2"/>
  <c r="Y10" i="2"/>
  <c r="T10" i="2"/>
  <c r="AA10" i="2" s="1"/>
  <c r="Y154" i="2"/>
  <c r="Y146" i="2"/>
  <c r="T146" i="2"/>
  <c r="AA146" i="2" s="1"/>
  <c r="Y138" i="2"/>
  <c r="Y122" i="2"/>
  <c r="Y114" i="2"/>
  <c r="T114" i="2"/>
  <c r="U114" i="2" s="1"/>
  <c r="Y90" i="2"/>
  <c r="Y74" i="2"/>
  <c r="Y50" i="2"/>
  <c r="T50" i="2"/>
  <c r="U50" i="2" s="1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AA129" i="2" l="1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/>
  <c r="AA9" i="2" l="1"/>
  <c r="Z8" i="2"/>
  <c r="T2" i="2"/>
  <c r="AA11" i="2"/>
  <c r="T3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<sst xmlns="http://schemas.openxmlformats.org/spreadsheetml/2006/main" count="1486" uniqueCount="363">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</sst>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tabSelected="1" workbookViewId="0">
      <selection activeCell="L9" sqref="L9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x14ac:dyDescent="0.25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x14ac:dyDescent="0.25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x14ac:dyDescent="0.25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x14ac:dyDescent="0.25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x14ac:dyDescent="0.25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x14ac:dyDescent="0.25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x14ac:dyDescent="0.25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x14ac:dyDescent="0.25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x14ac:dyDescent="0.25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x14ac:dyDescent="0.25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x14ac:dyDescent="0.25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x14ac:dyDescent="0.25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x14ac:dyDescent="0.25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x14ac:dyDescent="0.25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x14ac:dyDescent="0.25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x14ac:dyDescent="0.25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x14ac:dyDescent="0.25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x14ac:dyDescent="0.25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x14ac:dyDescent="0.25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x14ac:dyDescent="0.25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x14ac:dyDescent="0.25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x14ac:dyDescent="0.25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x14ac:dyDescent="0.25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x14ac:dyDescent="0.25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x14ac:dyDescent="0.25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x14ac:dyDescent="0.25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x14ac:dyDescent="0.25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x14ac:dyDescent="0.25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x14ac:dyDescent="0.25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x14ac:dyDescent="0.25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x14ac:dyDescent="0.25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x14ac:dyDescent="0.25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x14ac:dyDescent="0.25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x14ac:dyDescent="0.25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x14ac:dyDescent="0.25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x14ac:dyDescent="0.25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x14ac:dyDescent="0.25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x14ac:dyDescent="0.25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x14ac:dyDescent="0.25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x14ac:dyDescent="0.25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x14ac:dyDescent="0.25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x14ac:dyDescent="0.25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x14ac:dyDescent="0.25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x14ac:dyDescent="0.25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x14ac:dyDescent="0.25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x14ac:dyDescent="0.25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x14ac:dyDescent="0.25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x14ac:dyDescent="0.25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x14ac:dyDescent="0.25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x14ac:dyDescent="0.25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x14ac:dyDescent="0.25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x14ac:dyDescent="0.25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x14ac:dyDescent="0.25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x14ac:dyDescent="0.25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x14ac:dyDescent="0.25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x14ac:dyDescent="0.25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x14ac:dyDescent="0.25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x14ac:dyDescent="0.25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x14ac:dyDescent="0.25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x14ac:dyDescent="0.25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x14ac:dyDescent="0.25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x14ac:dyDescent="0.25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x14ac:dyDescent="0.25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x14ac:dyDescent="0.25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x14ac:dyDescent="0.25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x14ac:dyDescent="0.25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x14ac:dyDescent="0.25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x14ac:dyDescent="0.25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x14ac:dyDescent="0.25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x14ac:dyDescent="0.25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x14ac:dyDescent="0.25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x14ac:dyDescent="0.25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x14ac:dyDescent="0.25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x14ac:dyDescent="0.25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x14ac:dyDescent="0.25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x14ac:dyDescent="0.25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x14ac:dyDescent="0.25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x14ac:dyDescent="0.25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x14ac:dyDescent="0.25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x14ac:dyDescent="0.25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x14ac:dyDescent="0.25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x14ac:dyDescent="0.25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x14ac:dyDescent="0.25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x14ac:dyDescent="0.25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x14ac:dyDescent="0.25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x14ac:dyDescent="0.25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x14ac:dyDescent="0.25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x14ac:dyDescent="0.25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x14ac:dyDescent="0.25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x14ac:dyDescent="0.25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x14ac:dyDescent="0.25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x14ac:dyDescent="0.25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x14ac:dyDescent="0.25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x14ac:dyDescent="0.25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x14ac:dyDescent="0.25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x14ac:dyDescent="0.25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x14ac:dyDescent="0.25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x14ac:dyDescent="0.25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x14ac:dyDescent="0.25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x14ac:dyDescent="0.25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x14ac:dyDescent="0.25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x14ac:dyDescent="0.25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x14ac:dyDescent="0.25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x14ac:dyDescent="0.25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x14ac:dyDescent="0.25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x14ac:dyDescent="0.25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x14ac:dyDescent="0.25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x14ac:dyDescent="0.25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x14ac:dyDescent="0.25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x14ac:dyDescent="0.25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x14ac:dyDescent="0.25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x14ac:dyDescent="0.25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x14ac:dyDescent="0.25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x14ac:dyDescent="0.25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x14ac:dyDescent="0.25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x14ac:dyDescent="0.25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x14ac:dyDescent="0.25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x14ac:dyDescent="0.25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x14ac:dyDescent="0.25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x14ac:dyDescent="0.25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x14ac:dyDescent="0.25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x14ac:dyDescent="0.25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x14ac:dyDescent="0.25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25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38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August: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August: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2024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August:</v>
      </c>
      <c r="T4" s="211">
        <f>ROUNDUP(SUM(AA9:AA161)*0.011,0)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August</v>
      </c>
      <c r="L7" s="202" t="s">
        <v>49</v>
      </c>
      <c r="M7" s="202" t="str">
        <f>CONCATENATE("Taxable days in ",E2)</f>
        <v>Taxable days in August</v>
      </c>
      <c r="N7" s="202" t="s">
        <v>50</v>
      </c>
      <c r="O7" s="202" t="str">
        <f>CONCATENATE("Days with food/acc. in ",$E$2)</f>
        <v>Days with food/acc. in August</v>
      </c>
      <c r="P7" s="202" t="str">
        <f>CONCATENATE("Value of benefits in ",$E$2,", DKK")</f>
        <v>Value of benefits in August, DKK</v>
      </c>
      <c r="Q7" s="202" t="str">
        <f>CONCATENATE("Salary in ",$E$2)</f>
        <v>Salary in August</v>
      </c>
      <c r="R7" s="202" t="s">
        <v>51</v>
      </c>
      <c r="S7" s="202" t="s">
        <v>52</v>
      </c>
      <c r="T7" s="202" t="str">
        <f>CONCATENATE("Gross  income in ",$E$2,", DKK")</f>
        <v>Gross  income in August, DKK</v>
      </c>
      <c r="U7" s="213" t="str">
        <f>CONCATENATE("Withheld tax in ",$E$2,", DKK")</f>
        <v>Withheld tax in August, DKK</v>
      </c>
      <c r="V7" s="74"/>
      <c r="W7" s="76" t="s">
        <v>53</v>
      </c>
      <c r="X7" s="77" t="str">
        <f>CONCATENATE("Allowance in ",$E$2,", DKK")</f>
        <v>Allowance in August, DKK</v>
      </c>
      <c r="Y7" s="77" t="str">
        <f>CONCATENATE("Value of food/acc. in ",$E$2,", DKK")</f>
        <v>Value of food/acc. in August, DKK</v>
      </c>
      <c r="Z7" s="77" t="str">
        <f>CONCATENATE("Salary in ",$E$2,", DKK")</f>
        <v>Salary in August, DKK</v>
      </c>
      <c r="AA7" s="78" t="str">
        <f>CONCATENATE("Gross salary in ",$E$2,", DKK")</f>
        <v>Gross salary in August,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25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746.14</v>
      </c>
      <c r="J202" s="146">
        <f>Kurs!J5</f>
        <v>745.99710000000005</v>
      </c>
      <c r="K202" s="146">
        <f>Kurs!K5</f>
        <v>0</v>
      </c>
      <c r="L202" s="146">
        <f>Kurs!L5</f>
        <v>0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746.14</v>
      </c>
      <c r="BR202" s="147">
        <f>Kurs!J5</f>
        <v>745.99710000000005</v>
      </c>
      <c r="BS202" s="147">
        <f>Kurs!K5</f>
        <v>0</v>
      </c>
      <c r="BT202" s="147">
        <f>Kurs!L5</f>
        <v>0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677.62</v>
      </c>
      <c r="J203" s="146">
        <f>Kurs!J6</f>
        <v>671.72379999999998</v>
      </c>
      <c r="K203" s="146">
        <f>Kurs!K6</f>
        <v>0</v>
      </c>
      <c r="L203" s="146">
        <f>Kurs!L6</f>
        <v>0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677.62</v>
      </c>
      <c r="BR203" s="147">
        <f>Kurs!J6</f>
        <v>671.72379999999998</v>
      </c>
      <c r="BS203" s="147">
        <f>Kurs!K6</f>
        <v>0</v>
      </c>
      <c r="BT203" s="147">
        <f>Kurs!L6</f>
        <v>0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495.8</v>
      </c>
      <c r="J204" s="146">
        <f>Kurs!J7</f>
        <v>496.12619999999998</v>
      </c>
      <c r="K204" s="146">
        <f>Kurs!K7</f>
        <v>0</v>
      </c>
      <c r="L204" s="146">
        <f>Kurs!L7</f>
        <v>0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25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J8" sqref="J8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2024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25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>
        <v>746.14</v>
      </c>
      <c r="J5" s="141">
        <v>745.99710000000005</v>
      </c>
      <c r="K5" s="141"/>
      <c r="L5" s="141"/>
      <c r="M5" s="141"/>
    </row>
    <row r="6" spans="1:13" ht="15" customHeight="1" x14ac:dyDescent="0.25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>
        <v>677.62</v>
      </c>
      <c r="J6" s="141">
        <v>671.72379999999998</v>
      </c>
      <c r="K6" s="141"/>
      <c r="L6" s="141"/>
      <c r="M6" s="141"/>
    </row>
    <row r="7" spans="1:13" ht="15" customHeight="1" x14ac:dyDescent="0.25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>
        <v>495.8</v>
      </c>
      <c r="J7" s="141">
        <v>496.12619999999998</v>
      </c>
      <c r="K7" s="141"/>
      <c r="L7" s="141"/>
      <c r="M7" s="141"/>
    </row>
    <row r="8" spans="1:13" ht="15" customHeight="1" x14ac:dyDescent="0.25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25">
      <c r="B11" s="162" t="s">
        <v>336</v>
      </c>
    </row>
    <row r="16" spans="1:13" ht="15" customHeight="1" x14ac:dyDescent="0.25">
      <c r="L16" t="s">
        <v>332</v>
      </c>
    </row>
  </sheetData>
  <sheetProtection algorithmName="SHA-512" hashValue="hcUa4Q7fuKu5Jmp24ge/qeAZybdWbkG7GpSR5UJwLzY1exSl4QnBmIB4vLXVdi8xgwGF+E8Nu4PzZDuYJyEJeQ==" saltValue="LNFAtoJrDyoN3G8GxGubN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5" x14ac:dyDescent="0.25"/>
  <sheetData>
    <row r="9" spans="1:10" x14ac:dyDescent="0.25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25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25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25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25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25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25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Karen Marie Petersen</cp:lastModifiedBy>
  <cp:lastPrinted>2024-06-04T12:04:41Z</cp:lastPrinted>
  <dcterms:created xsi:type="dcterms:W3CDTF">2015-05-04T12:02:48Z</dcterms:created>
  <dcterms:modified xsi:type="dcterms:W3CDTF">2024-10-01T09:17:00Z</dcterms:modified>
</cp:coreProperties>
</file>