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Sulinal\Valutakurs\"/>
    </mc:Choice>
  </mc:AlternateContent>
  <xr:revisionPtr revIDLastSave="0" documentId="8_{FA200426-8578-462A-A641-C95A42CA2B24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08" yWindow="-108" windowWidth="30936" windowHeight="16896" activeTab="4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F202" i="2"/>
  <c r="G202" i="2"/>
  <c r="H202" i="2"/>
  <c r="I202" i="2"/>
  <c r="J202" i="2"/>
  <c r="K202" i="2"/>
  <c r="L202" i="2"/>
  <c r="B202" i="2"/>
  <c r="Z10" i="2"/>
  <c r="T10" i="2" s="1"/>
  <c r="AA10" i="2" s="1"/>
  <c r="Z30" i="2"/>
  <c r="T30" i="2" s="1"/>
  <c r="U30" i="2" s="1"/>
  <c r="Z12" i="2"/>
  <c r="T12" i="2" s="1"/>
  <c r="Z16" i="2"/>
  <c r="T16" i="2" s="1"/>
  <c r="AA16" i="2" s="1"/>
  <c r="Z20" i="2"/>
  <c r="T20" i="2" s="1"/>
  <c r="AA20" i="2" s="1"/>
  <c r="Z24" i="2"/>
  <c r="T24" i="2" s="1"/>
  <c r="AA24" i="2" s="1"/>
  <c r="Z28" i="2"/>
  <c r="T28" i="2" s="1"/>
  <c r="AA28" i="2" s="1"/>
  <c r="Z32" i="2"/>
  <c r="Z36" i="2"/>
  <c r="T36" i="2" s="1"/>
  <c r="AA36" i="2" s="1"/>
  <c r="Z40" i="2"/>
  <c r="T40" i="2" s="1"/>
  <c r="U40" i="2" s="1"/>
  <c r="Z44" i="2"/>
  <c r="T44" i="2" s="1"/>
  <c r="AA44" i="2" s="1"/>
  <c r="Z48" i="2"/>
  <c r="T48" i="2" s="1"/>
  <c r="AA48" i="2" s="1"/>
  <c r="Z52" i="2"/>
  <c r="T52" i="2" s="1"/>
  <c r="AA52" i="2" s="1"/>
  <c r="Z56" i="2"/>
  <c r="T56" i="2" s="1"/>
  <c r="Z60" i="2"/>
  <c r="T60" i="2" s="1"/>
  <c r="Z64" i="2"/>
  <c r="T64" i="2" s="1"/>
  <c r="AA64" i="2" s="1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T88" i="2" s="1"/>
  <c r="U88" i="2" s="1"/>
  <c r="Z92" i="2"/>
  <c r="T92" i="2" s="1"/>
  <c r="AA92" i="2" s="1"/>
  <c r="Z96" i="2"/>
  <c r="T96" i="2" s="1"/>
  <c r="AA96" i="2" s="1"/>
  <c r="Z100" i="2"/>
  <c r="T100" i="2" s="1"/>
  <c r="U100" i="2" s="1"/>
  <c r="Z104" i="2"/>
  <c r="T104" i="2" s="1"/>
  <c r="Z17" i="2"/>
  <c r="T17" i="2" s="1"/>
  <c r="Z37" i="2"/>
  <c r="T37" i="2" s="1"/>
  <c r="AA37" i="2" s="1"/>
  <c r="Z45" i="2"/>
  <c r="T45" i="2" s="1"/>
  <c r="AA45" i="2" s="1"/>
  <c r="Z53" i="2"/>
  <c r="T53" i="2" s="1"/>
  <c r="AA53" i="2" s="1"/>
  <c r="Z61" i="2"/>
  <c r="T61" i="2" s="1"/>
  <c r="AA61" i="2" s="1"/>
  <c r="Z69" i="2"/>
  <c r="T69" i="2" s="1"/>
  <c r="U69" i="2" s="1"/>
  <c r="Z77" i="2"/>
  <c r="T77" i="2" s="1"/>
  <c r="Z85" i="2"/>
  <c r="T85" i="2" s="1"/>
  <c r="U85" i="2" s="1"/>
  <c r="Z93" i="2"/>
  <c r="T93" i="2" s="1"/>
  <c r="U93" i="2" s="1"/>
  <c r="Z101" i="2"/>
  <c r="T101" i="2" s="1"/>
  <c r="AA101" i="2" s="1"/>
  <c r="Z13" i="2"/>
  <c r="T13" i="2" s="1"/>
  <c r="AA13" i="2" s="1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T46" i="2" s="1"/>
  <c r="AA46" i="2" s="1"/>
  <c r="Z50" i="2"/>
  <c r="T50" i="2" s="1"/>
  <c r="U50" i="2" s="1"/>
  <c r="Z54" i="2"/>
  <c r="T54" i="2" s="1"/>
  <c r="Z58" i="2"/>
  <c r="T58" i="2" s="1"/>
  <c r="AA58" i="2" s="1"/>
  <c r="Z62" i="2"/>
  <c r="T62" i="2" s="1"/>
  <c r="Z66" i="2"/>
  <c r="T66" i="2" s="1"/>
  <c r="Z70" i="2"/>
  <c r="T70" i="2" s="1"/>
  <c r="U70" i="2" s="1"/>
  <c r="Z74" i="2"/>
  <c r="T74" i="2" s="1"/>
  <c r="AA74" i="2" s="1"/>
  <c r="Z78" i="2"/>
  <c r="T78" i="2" s="1"/>
  <c r="AA78" i="2" s="1"/>
  <c r="Z82" i="2"/>
  <c r="T82" i="2" s="1"/>
  <c r="AA82" i="2" s="1"/>
  <c r="Z86" i="2"/>
  <c r="T86" i="2" s="1"/>
  <c r="AA86" i="2" s="1"/>
  <c r="Z90" i="2"/>
  <c r="T90" i="2" s="1"/>
  <c r="Z94" i="2"/>
  <c r="T94" i="2" s="1"/>
  <c r="U94" i="2" s="1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T27" i="2" s="1"/>
  <c r="U27" i="2" s="1"/>
  <c r="Z31" i="2"/>
  <c r="T31" i="2" s="1"/>
  <c r="U31" i="2" s="1"/>
  <c r="Z35" i="2"/>
  <c r="T35" i="2" s="1"/>
  <c r="U35" i="2" s="1"/>
  <c r="Z39" i="2"/>
  <c r="T39" i="2" s="1"/>
  <c r="U39" i="2" s="1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T63" i="2" s="1"/>
  <c r="U63" i="2" s="1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T99" i="2" s="1"/>
  <c r="AA99" i="2" s="1"/>
  <c r="Z103" i="2"/>
  <c r="T103" i="2" s="1"/>
  <c r="U103" i="2" s="1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T113" i="2" s="1"/>
  <c r="AA113" i="2" s="1"/>
  <c r="Z114" i="2"/>
  <c r="Z115" i="2"/>
  <c r="T115" i="2" s="1"/>
  <c r="U115" i="2" s="1"/>
  <c r="Z116" i="2"/>
  <c r="T116" i="2" s="1"/>
  <c r="AA116" i="2" s="1"/>
  <c r="Z117" i="2"/>
  <c r="T117" i="2" s="1"/>
  <c r="AA117" i="2" s="1"/>
  <c r="Z118" i="2"/>
  <c r="T118" i="2" s="1"/>
  <c r="AA118" i="2" s="1"/>
  <c r="Z119" i="2"/>
  <c r="T119" i="2" s="1"/>
  <c r="U119" i="2" s="1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T131" i="2" s="1"/>
  <c r="AA131" i="2" s="1"/>
  <c r="Z132" i="2"/>
  <c r="T132" i="2" s="1"/>
  <c r="AA132" i="2" s="1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T140" i="2" s="1"/>
  <c r="AA140" i="2" s="1"/>
  <c r="Z141" i="2"/>
  <c r="T141" i="2" s="1"/>
  <c r="AA141" i="2" s="1"/>
  <c r="Z142" i="2"/>
  <c r="T142" i="2" s="1"/>
  <c r="AA142" i="2" s="1"/>
  <c r="Z143" i="2"/>
  <c r="T143" i="2" s="1"/>
  <c r="U143" i="2" s="1"/>
  <c r="Z144" i="2"/>
  <c r="T144" i="2" s="1"/>
  <c r="AA144" i="2" s="1"/>
  <c r="Z145" i="2"/>
  <c r="T145" i="2" s="1"/>
  <c r="U145" i="2" s="1"/>
  <c r="Z146" i="2"/>
  <c r="T146" i="2" s="1"/>
  <c r="AA146" i="2" s="1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T155" i="2" s="1"/>
  <c r="U155" i="2" s="1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Y80" i="2"/>
  <c r="Y64" i="2"/>
  <c r="Y48" i="2"/>
  <c r="Y32" i="2"/>
  <c r="T32" i="2"/>
  <c r="AA32" i="2" s="1"/>
  <c r="Y16" i="2"/>
  <c r="Y15" i="2"/>
  <c r="T15" i="2"/>
  <c r="AA15" i="2" s="1"/>
  <c r="Y159" i="2"/>
  <c r="Y151" i="2"/>
  <c r="Y143" i="2"/>
  <c r="Y135" i="2"/>
  <c r="Y127" i="2"/>
  <c r="Y119" i="2"/>
  <c r="Y111" i="2"/>
  <c r="Y103" i="2"/>
  <c r="Y95" i="2"/>
  <c r="Y87" i="2"/>
  <c r="T87" i="2"/>
  <c r="U87" i="2" s="1"/>
  <c r="Y79" i="2"/>
  <c r="Y71" i="2"/>
  <c r="Y63" i="2"/>
  <c r="Y55" i="2"/>
  <c r="Y47" i="2"/>
  <c r="Y39" i="2"/>
  <c r="Y23" i="2"/>
  <c r="Y20" i="2"/>
  <c r="Y158" i="2"/>
  <c r="Y150" i="2"/>
  <c r="Y142" i="2"/>
  <c r="Y134" i="2"/>
  <c r="Y126" i="2"/>
  <c r="Y118" i="2"/>
  <c r="Y110" i="2"/>
  <c r="Y102" i="2"/>
  <c r="Y94" i="2"/>
  <c r="Y86" i="2"/>
  <c r="Y78" i="2"/>
  <c r="Y70" i="2"/>
  <c r="Y62" i="2"/>
  <c r="Y54" i="2"/>
  <c r="Y46" i="2"/>
  <c r="Y38" i="2"/>
  <c r="Y30" i="2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Y77" i="2"/>
  <c r="Y69" i="2"/>
  <c r="Y61" i="2"/>
  <c r="Y53" i="2"/>
  <c r="Y45" i="2"/>
  <c r="Y37" i="2"/>
  <c r="Y29" i="2"/>
  <c r="Y21" i="2"/>
  <c r="Y13" i="2"/>
  <c r="Y52" i="2"/>
  <c r="Y28" i="2"/>
  <c r="Y156" i="2"/>
  <c r="Y148" i="2"/>
  <c r="Y140" i="2"/>
  <c r="Y132" i="2"/>
  <c r="Y124" i="2"/>
  <c r="Y116" i="2"/>
  <c r="Y108" i="2"/>
  <c r="Y100" i="2"/>
  <c r="Y92" i="2"/>
  <c r="Y84" i="2"/>
  <c r="Y76" i="2"/>
  <c r="T76" i="2"/>
  <c r="U76" i="2" s="1"/>
  <c r="Y68" i="2"/>
  <c r="Y60" i="2"/>
  <c r="Y36" i="2"/>
  <c r="Y155" i="2"/>
  <c r="Y147" i="2"/>
  <c r="Y139" i="2"/>
  <c r="Y131" i="2"/>
  <c r="Y123" i="2"/>
  <c r="Y115" i="2"/>
  <c r="Y107" i="2"/>
  <c r="Y99" i="2"/>
  <c r="Y91" i="2"/>
  <c r="T91" i="2"/>
  <c r="AA91" i="2" s="1"/>
  <c r="Y83" i="2"/>
  <c r="Y75" i="2"/>
  <c r="T75" i="2"/>
  <c r="U75" i="2" s="1"/>
  <c r="Y67" i="2"/>
  <c r="Y59" i="2"/>
  <c r="Y51" i="2"/>
  <c r="Y43" i="2"/>
  <c r="Y27" i="2"/>
  <c r="Y19" i="2"/>
  <c r="Y11" i="2"/>
  <c r="Y130" i="2"/>
  <c r="Y106" i="2"/>
  <c r="T106" i="2"/>
  <c r="AA106" i="2" s="1"/>
  <c r="Y98" i="2"/>
  <c r="Y82" i="2"/>
  <c r="Y66" i="2"/>
  <c r="Y58" i="2"/>
  <c r="Y42" i="2"/>
  <c r="Y26" i="2"/>
  <c r="Y10" i="2"/>
  <c r="Y154" i="2"/>
  <c r="Y146" i="2"/>
  <c r="Y138" i="2"/>
  <c r="Y122" i="2"/>
  <c r="Y114" i="2"/>
  <c r="T114" i="2"/>
  <c r="U114" i="2" s="1"/>
  <c r="Y90" i="2"/>
  <c r="Y74" i="2"/>
  <c r="Y50" i="2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Z29" i="2" l="1"/>
  <c r="T29" i="2" s="1"/>
  <c r="AA29" i="2" s="1"/>
  <c r="AA129" i="2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/>
  <c r="AA9" i="2" l="1"/>
  <c r="Z8" i="2"/>
  <c r="T2" i="2"/>
  <c r="AA11" i="2"/>
  <c r="T3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<sst xmlns="http://schemas.openxmlformats.org/spreadsheetml/2006/main" count="1486" uniqueCount="363">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</sst>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L9" sqref="L9"/>
    </sheetView>
  </sheetViews>
  <sheetFormatPr defaultColWidth="17.33203125" defaultRowHeight="15" customHeight="1" x14ac:dyDescent="0.3"/>
  <cols>
    <col min="1" max="1" width="1" customWidth="1"/>
    <col min="2" max="2" width="7" customWidth="1"/>
    <col min="3" max="3" width="25" customWidth="1"/>
    <col min="4" max="4" width="3.44140625" customWidth="1"/>
    <col min="5" max="9" width="9.109375" customWidth="1"/>
    <col min="10" max="10" width="4.109375" customWidth="1"/>
    <col min="11" max="11" width="9.109375" customWidth="1"/>
  </cols>
  <sheetData>
    <row r="1" spans="1:11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3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3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3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3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3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3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3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3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3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3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3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3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ht="14.4" x14ac:dyDescent="0.3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3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ht="14.4" x14ac:dyDescent="0.3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ht="14.4" x14ac:dyDescent="0.3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ht="14.4" x14ac:dyDescent="0.3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ht="14.4" x14ac:dyDescent="0.3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ht="14.4" x14ac:dyDescent="0.3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ht="14.4" x14ac:dyDescent="0.3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ht="14.4" x14ac:dyDescent="0.3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ht="14.4" x14ac:dyDescent="0.3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ht="14.4" x14ac:dyDescent="0.3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ht="14.4" x14ac:dyDescent="0.3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3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ht="14.4" x14ac:dyDescent="0.3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ht="14.4" x14ac:dyDescent="0.3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ht="14.4" x14ac:dyDescent="0.3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ht="14.4" x14ac:dyDescent="0.3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3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4.4" x14ac:dyDescent="0.3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ht="14.4" x14ac:dyDescent="0.3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ht="14.4" x14ac:dyDescent="0.3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ht="14.4" x14ac:dyDescent="0.3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ht="14.4" x14ac:dyDescent="0.3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ht="14.4" x14ac:dyDescent="0.3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ht="14.4" x14ac:dyDescent="0.3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ht="14.4" x14ac:dyDescent="0.3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ht="14.4" x14ac:dyDescent="0.3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ht="14.4" x14ac:dyDescent="0.3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ht="14.4" x14ac:dyDescent="0.3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ht="14.4" x14ac:dyDescent="0.3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ht="14.4" x14ac:dyDescent="0.3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ht="14.4" x14ac:dyDescent="0.3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ht="14.4" x14ac:dyDescent="0.3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ht="14.4" x14ac:dyDescent="0.3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ht="14.4" x14ac:dyDescent="0.3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ht="14.4" x14ac:dyDescent="0.3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ht="14.4" x14ac:dyDescent="0.3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ht="14.4" x14ac:dyDescent="0.3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ht="14.4" x14ac:dyDescent="0.3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ht="14.4" x14ac:dyDescent="0.3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ht="14.4" x14ac:dyDescent="0.3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ht="14.4" x14ac:dyDescent="0.3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ht="14.4" x14ac:dyDescent="0.3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ht="14.4" x14ac:dyDescent="0.3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ht="14.4" x14ac:dyDescent="0.3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ht="14.4" x14ac:dyDescent="0.3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ht="14.4" x14ac:dyDescent="0.3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ht="14.4" x14ac:dyDescent="0.3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ht="14.4" x14ac:dyDescent="0.3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ht="14.4" x14ac:dyDescent="0.3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ht="14.4" x14ac:dyDescent="0.3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ht="14.4" x14ac:dyDescent="0.3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ht="14.4" x14ac:dyDescent="0.3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ht="14.4" x14ac:dyDescent="0.3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ht="14.4" x14ac:dyDescent="0.3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ht="14.4" x14ac:dyDescent="0.3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ht="14.4" x14ac:dyDescent="0.3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ht="14.4" x14ac:dyDescent="0.3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ht="14.4" x14ac:dyDescent="0.3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ht="14.4" x14ac:dyDescent="0.3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ht="14.4" x14ac:dyDescent="0.3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ht="14.4" x14ac:dyDescent="0.3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ht="14.4" x14ac:dyDescent="0.3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ht="14.4" x14ac:dyDescent="0.3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ht="14.4" x14ac:dyDescent="0.3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ht="14.4" x14ac:dyDescent="0.3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ht="14.4" x14ac:dyDescent="0.3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ht="14.4" x14ac:dyDescent="0.3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ht="14.4" x14ac:dyDescent="0.3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ht="14.4" x14ac:dyDescent="0.3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ht="14.4" x14ac:dyDescent="0.3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ht="14.4" x14ac:dyDescent="0.3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ht="14.4" x14ac:dyDescent="0.3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ht="14.4" x14ac:dyDescent="0.3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ht="14.4" x14ac:dyDescent="0.3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ht="14.4" x14ac:dyDescent="0.3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ht="14.4" x14ac:dyDescent="0.3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ht="14.4" x14ac:dyDescent="0.3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ht="14.4" x14ac:dyDescent="0.3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ht="14.4" x14ac:dyDescent="0.3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ht="14.4" x14ac:dyDescent="0.3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ht="14.4" x14ac:dyDescent="0.3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ht="14.4" x14ac:dyDescent="0.3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ht="14.4" x14ac:dyDescent="0.3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ht="14.4" x14ac:dyDescent="0.3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ht="14.4" x14ac:dyDescent="0.3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ht="14.4" x14ac:dyDescent="0.3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ht="14.4" x14ac:dyDescent="0.3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ht="14.4" x14ac:dyDescent="0.3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ht="14.4" x14ac:dyDescent="0.3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ht="14.4" x14ac:dyDescent="0.3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ht="14.4" x14ac:dyDescent="0.3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ht="14.4" x14ac:dyDescent="0.3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ht="14.4" x14ac:dyDescent="0.3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ht="14.4" x14ac:dyDescent="0.3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ht="14.4" x14ac:dyDescent="0.3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ht="14.4" x14ac:dyDescent="0.3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ht="14.4" x14ac:dyDescent="0.3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ht="14.4" x14ac:dyDescent="0.3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ht="14.4" x14ac:dyDescent="0.3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ht="14.4" x14ac:dyDescent="0.3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ht="14.4" x14ac:dyDescent="0.3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ht="14.4" x14ac:dyDescent="0.3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ht="14.4" x14ac:dyDescent="0.3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ht="14.4" x14ac:dyDescent="0.3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ht="14.4" x14ac:dyDescent="0.3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ht="14.4" x14ac:dyDescent="0.3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ht="14.4" x14ac:dyDescent="0.3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ht="14.4" x14ac:dyDescent="0.3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ht="14.4" x14ac:dyDescent="0.3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ht="14.4" x14ac:dyDescent="0.3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ht="14.4" x14ac:dyDescent="0.3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ht="14.4" x14ac:dyDescent="0.3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ht="14.4" x14ac:dyDescent="0.3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ht="14.4" x14ac:dyDescent="0.3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ht="14.4" x14ac:dyDescent="0.3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ht="14.4" x14ac:dyDescent="0.3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ht="14.4" x14ac:dyDescent="0.3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ht="14.4" x14ac:dyDescent="0.3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ht="14.4" x14ac:dyDescent="0.3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ht="14.4" x14ac:dyDescent="0.3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ht="14.4" x14ac:dyDescent="0.3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ht="14.4" x14ac:dyDescent="0.3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ht="14.4" x14ac:dyDescent="0.3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ht="14.4" x14ac:dyDescent="0.3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ht="14.4" x14ac:dyDescent="0.3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ht="14.4" x14ac:dyDescent="0.3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ht="14.4" x14ac:dyDescent="0.3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ht="14.4" x14ac:dyDescent="0.3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ht="14.4" x14ac:dyDescent="0.3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ht="14.4" x14ac:dyDescent="0.3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ht="14.4" x14ac:dyDescent="0.3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ht="14.4" x14ac:dyDescent="0.3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ht="14.4" x14ac:dyDescent="0.3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ht="14.4" x14ac:dyDescent="0.3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ht="14.4" x14ac:dyDescent="0.3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ht="14.4" x14ac:dyDescent="0.3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ht="14.4" x14ac:dyDescent="0.3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ht="14.4" x14ac:dyDescent="0.3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ht="14.4" x14ac:dyDescent="0.3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ht="14.4" x14ac:dyDescent="0.3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ht="14.4" x14ac:dyDescent="0.3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ht="14.4" x14ac:dyDescent="0.3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ht="14.4" x14ac:dyDescent="0.3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ht="14.4" x14ac:dyDescent="0.3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ht="14.4" x14ac:dyDescent="0.3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ht="14.4" x14ac:dyDescent="0.3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ht="14.4" x14ac:dyDescent="0.3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ht="14.4" x14ac:dyDescent="0.3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ht="14.4" x14ac:dyDescent="0.3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ht="14.4" x14ac:dyDescent="0.3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ht="14.4" x14ac:dyDescent="0.3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ht="14.4" x14ac:dyDescent="0.3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ht="14.4" x14ac:dyDescent="0.3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ht="14.4" x14ac:dyDescent="0.3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ht="14.4" x14ac:dyDescent="0.3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ht="14.4" x14ac:dyDescent="0.3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ht="14.4" x14ac:dyDescent="0.3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ht="14.4" x14ac:dyDescent="0.3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ht="14.4" x14ac:dyDescent="0.3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ht="14.4" x14ac:dyDescent="0.3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ht="14.4" x14ac:dyDescent="0.3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ht="14.4" x14ac:dyDescent="0.3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ht="14.4" x14ac:dyDescent="0.3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ht="14.4" x14ac:dyDescent="0.3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ht="14.4" x14ac:dyDescent="0.3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ht="14.4" x14ac:dyDescent="0.3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ht="14.4" x14ac:dyDescent="0.3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ht="14.4" x14ac:dyDescent="0.3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ht="14.4" x14ac:dyDescent="0.3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ht="14.4" x14ac:dyDescent="0.3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ht="14.4" x14ac:dyDescent="0.3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ht="14.4" x14ac:dyDescent="0.3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ht="14.4" x14ac:dyDescent="0.3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ht="14.4" x14ac:dyDescent="0.3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ht="14.4" x14ac:dyDescent="0.3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ht="14.4" x14ac:dyDescent="0.3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ht="14.4" x14ac:dyDescent="0.3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ht="14.4" x14ac:dyDescent="0.3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ht="14.4" x14ac:dyDescent="0.3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3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33203125" defaultRowHeight="15" customHeight="1" x14ac:dyDescent="0.3"/>
  <cols>
    <col min="1" max="1" width="2.5546875" customWidth="1"/>
    <col min="2" max="4" width="7.6640625" customWidth="1"/>
    <col min="5" max="5" width="2.88671875" customWidth="1"/>
    <col min="6" max="6" width="4.33203125" customWidth="1"/>
    <col min="7" max="7" width="4" customWidth="1"/>
    <col min="8" max="8" width="4.33203125" customWidth="1"/>
    <col min="9" max="9" width="7.6640625" customWidth="1"/>
    <col min="10" max="10" width="6.88671875" customWidth="1"/>
    <col min="11" max="11" width="8" customWidth="1"/>
    <col min="12" max="12" width="8.44140625" customWidth="1"/>
    <col min="13" max="13" width="7.109375" customWidth="1"/>
    <col min="14" max="14" width="4.6640625" customWidth="1"/>
    <col min="15" max="15" width="7.109375" customWidth="1"/>
    <col min="16" max="16" width="7.44140625" customWidth="1"/>
    <col min="17" max="17" width="7.109375" customWidth="1"/>
    <col min="18" max="18" width="6.6640625" customWidth="1"/>
    <col min="19" max="19" width="4.5546875" customWidth="1"/>
    <col min="20" max="21" width="7.44140625" customWidth="1"/>
    <col min="22" max="22" width="2" customWidth="1"/>
    <col min="23" max="23" width="11.6640625" customWidth="1"/>
    <col min="24" max="24" width="12.5546875" customWidth="1"/>
    <col min="25" max="25" width="12.109375" customWidth="1"/>
    <col min="26" max="26" width="10.5546875" customWidth="1"/>
    <col min="27" max="27" width="12.44140625" customWidth="1"/>
    <col min="28" max="28" width="9.33203125" customWidth="1"/>
    <col min="29" max="29" width="9.109375" customWidth="1"/>
    <col min="30" max="33" width="9.33203125" customWidth="1"/>
    <col min="34" max="50" width="9.109375" customWidth="1"/>
    <col min="51" max="51" width="9.33203125" customWidth="1"/>
    <col min="52" max="62" width="9.109375" customWidth="1"/>
    <col min="63" max="63" width="10.33203125" customWidth="1"/>
    <col min="64" max="72" width="9.109375" customWidth="1"/>
    <col min="73" max="73" width="9.44140625" customWidth="1"/>
    <col min="74" max="76" width="9.109375" customWidth="1"/>
  </cols>
  <sheetData>
    <row r="1" spans="1:76" ht="4.5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3">
      <c r="A2" s="199" t="s">
        <v>334</v>
      </c>
      <c r="B2" s="194"/>
      <c r="C2" s="10"/>
      <c r="D2" s="11" t="s">
        <v>1</v>
      </c>
      <c r="E2" s="201" t="s">
        <v>41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November: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3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November: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3">
      <c r="A4" s="200"/>
      <c r="B4" s="194"/>
      <c r="C4" s="10"/>
      <c r="D4" s="11" t="s">
        <v>23</v>
      </c>
      <c r="E4" s="114"/>
      <c r="F4" s="6">
        <v>2024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November:</v>
      </c>
      <c r="T4" s="211">
        <f>ROUNDUP(SUM(AA9:AA161)*0.011,0)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3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3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3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November</v>
      </c>
      <c r="L7" s="202" t="s">
        <v>49</v>
      </c>
      <c r="M7" s="202" t="str">
        <f>CONCATENATE("Taxable days in ",E2)</f>
        <v>Taxable days in November</v>
      </c>
      <c r="N7" s="202" t="s">
        <v>50</v>
      </c>
      <c r="O7" s="202" t="str">
        <f>CONCATENATE("Days with food/acc. in ",$E$2)</f>
        <v>Days with food/acc. in November</v>
      </c>
      <c r="P7" s="202" t="str">
        <f>CONCATENATE("Value of benefits in ",$E$2,", DKK")</f>
        <v>Value of benefits in November, DKK</v>
      </c>
      <c r="Q7" s="202" t="str">
        <f>CONCATENATE("Salary in ",$E$2)</f>
        <v>Salary in November</v>
      </c>
      <c r="R7" s="202" t="s">
        <v>51</v>
      </c>
      <c r="S7" s="202" t="s">
        <v>52</v>
      </c>
      <c r="T7" s="202" t="str">
        <f>CONCATENATE("Gross  income in ",$E$2,", DKK")</f>
        <v>Gross  income in November, DKK</v>
      </c>
      <c r="U7" s="213" t="str">
        <f>CONCATENATE("Withheld tax in ",$E$2,", DKK")</f>
        <v>Withheld tax in November, DKK</v>
      </c>
      <c r="V7" s="74"/>
      <c r="W7" s="76" t="s">
        <v>53</v>
      </c>
      <c r="X7" s="77" t="str">
        <f>CONCATENATE("Allowance in ",$E$2,", DKK")</f>
        <v>Allowance in November, DKK</v>
      </c>
      <c r="Y7" s="77" t="str">
        <f>CONCATENATE("Value of food/acc. in ",$E$2,", DKK")</f>
        <v>Value of food/acc. in November, DKK</v>
      </c>
      <c r="Z7" s="77" t="str">
        <f>CONCATENATE("Salary in ",$E$2,", DKK")</f>
        <v>Salary in November, DKK</v>
      </c>
      <c r="AA7" s="78" t="str">
        <f>CONCATENATE("Gross salary in ",$E$2,", DKK")</f>
        <v>Gross salary in November,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3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3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3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3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3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3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3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3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3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3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3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3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3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3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3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3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3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3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3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3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3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3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3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3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3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3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3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3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3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3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3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3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3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3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3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3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3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3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3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3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3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3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3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3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3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3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3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3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3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3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3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3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3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3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3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3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3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3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3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3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3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3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3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3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3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3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3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3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3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3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3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3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3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3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3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3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3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3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3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3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3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3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3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3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3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3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3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3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3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3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3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3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3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3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3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3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3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3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3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3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3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3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3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3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3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3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3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3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3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3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3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3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3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3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3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3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3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3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3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3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3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3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3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3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3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3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3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3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3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3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3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3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3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3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3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3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3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3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3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3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3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3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3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3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3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3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3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3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3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3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3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3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3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3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3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3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3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3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3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3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3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3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3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3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3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3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3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3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3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3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3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3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3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3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3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3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3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3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3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3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3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3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3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3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3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3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3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3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3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3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3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3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3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3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3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746.14</v>
      </c>
      <c r="J202" s="146">
        <f>Kurs!J5</f>
        <v>745.99710000000005</v>
      </c>
      <c r="K202" s="146">
        <f>Kurs!K5</f>
        <v>745.92650000000003</v>
      </c>
      <c r="L202" s="146">
        <f>Kurs!L5</f>
        <v>745.82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746.14</v>
      </c>
      <c r="BR202" s="147">
        <f>Kurs!J5</f>
        <v>745.99710000000005</v>
      </c>
      <c r="BS202" s="147">
        <f>Kurs!K5</f>
        <v>745.92650000000003</v>
      </c>
      <c r="BT202" s="147">
        <f>Kurs!L5</f>
        <v>745.82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3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677.62</v>
      </c>
      <c r="J203" s="146">
        <f>Kurs!J6</f>
        <v>671.72379999999998</v>
      </c>
      <c r="K203" s="146">
        <f>Kurs!K6</f>
        <v>684.11260000000004</v>
      </c>
      <c r="L203" s="146">
        <f>Kurs!L6</f>
        <v>701.73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677.62</v>
      </c>
      <c r="BR203" s="147">
        <f>Kurs!J6</f>
        <v>671.72379999999998</v>
      </c>
      <c r="BS203" s="147">
        <f>Kurs!K6</f>
        <v>684.11260000000004</v>
      </c>
      <c r="BT203" s="147">
        <f>Kurs!L6</f>
        <v>701.73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3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495.8</v>
      </c>
      <c r="J204" s="146">
        <f>Kurs!J7</f>
        <v>496.12619999999998</v>
      </c>
      <c r="K204" s="146">
        <f>Kurs!K7</f>
        <v>497.52609999999999</v>
      </c>
      <c r="L204" s="146">
        <f>Kurs!L7</f>
        <v>502.11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3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3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3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3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3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3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3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3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3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3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3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3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3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3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3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3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3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3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3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3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3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3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3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3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3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3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3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3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3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3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3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3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3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3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3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3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3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3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3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3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3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3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3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3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3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3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3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3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3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3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3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3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3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3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3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3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3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3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3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3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3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3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3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3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3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3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3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3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3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3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3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3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3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3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3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3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3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3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3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3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3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3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3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3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3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3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3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3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3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3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3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3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3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3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3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3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3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3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3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3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3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3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3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3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3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3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3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3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3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3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3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3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3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3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3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3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3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3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3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3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3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3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3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3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3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3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3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3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3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3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3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3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3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3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3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3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3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3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3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3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3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3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3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3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3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3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3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3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3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3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3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3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3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3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3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3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3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3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3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3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3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3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3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3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3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3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3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3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3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3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3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3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3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3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3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3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3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3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3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3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3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3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3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3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3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3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3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3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3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3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3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3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3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3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3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3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3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3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3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3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3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3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3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3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3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3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3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3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3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33203125" defaultRowHeight="15" customHeight="1" x14ac:dyDescent="0.3"/>
  <cols>
    <col min="1" max="1" width="11.5546875" customWidth="1"/>
    <col min="2" max="2" width="6.33203125" customWidth="1"/>
    <col min="3" max="3" width="15.5546875" customWidth="1"/>
    <col min="4" max="13" width="7.33203125" customWidth="1"/>
    <col min="14" max="14" width="7.44140625" customWidth="1"/>
    <col min="15" max="15" width="8" customWidth="1"/>
    <col min="16" max="16" width="9.109375" customWidth="1"/>
  </cols>
  <sheetData>
    <row r="1" spans="1:16" ht="18" customHeight="1" x14ac:dyDescent="0.3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3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3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3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3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3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3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3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3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3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3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3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3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3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3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3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3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3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3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3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3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3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3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3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3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3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3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3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3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3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3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3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3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3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3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3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3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3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3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3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3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3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3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3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3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3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3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3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3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3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3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3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3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3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3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3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3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3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3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3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3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3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3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3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3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3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3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3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3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3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3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3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3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3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3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3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3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3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3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3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3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3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3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3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3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3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3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3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3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3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3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3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3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3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3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3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3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3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3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3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3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3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3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3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3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3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3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3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3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3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3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3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3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3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3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3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3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3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3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3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3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3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3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3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3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3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3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3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3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3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3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3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3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3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3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3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3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3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3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3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3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3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3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3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3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3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3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3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3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3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3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3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3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3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3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3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3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3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3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3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3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3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33203125" defaultRowHeight="15" customHeight="1" x14ac:dyDescent="0.3"/>
  <cols>
    <col min="1" max="1" width="1.33203125" customWidth="1"/>
    <col min="2" max="2" width="10.33203125" customWidth="1"/>
    <col min="3" max="3" width="14.44140625" customWidth="1"/>
    <col min="4" max="4" width="11.88671875" customWidth="1"/>
    <col min="5" max="5" width="18.33203125" customWidth="1"/>
    <col min="6" max="6" width="8.33203125" customWidth="1"/>
    <col min="7" max="7" width="11.109375" customWidth="1"/>
    <col min="8" max="8" width="65.44140625" customWidth="1"/>
  </cols>
  <sheetData>
    <row r="1" spans="1:8" ht="12.75" customHeight="1" x14ac:dyDescent="0.3">
      <c r="A1" s="8"/>
      <c r="B1" s="8"/>
      <c r="C1" s="8"/>
      <c r="D1" s="8"/>
      <c r="E1" s="8"/>
      <c r="F1" s="8"/>
      <c r="G1" s="8"/>
      <c r="H1" s="8"/>
    </row>
    <row r="2" spans="1:8" ht="15" customHeight="1" x14ac:dyDescent="0.3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3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3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3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3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3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3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3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3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3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3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3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3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3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3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3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3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3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3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3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3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3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3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3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3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3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3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3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3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3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3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3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3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3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3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3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3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3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3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3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3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3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3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3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3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3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3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3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3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3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3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3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3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3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3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3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3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3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3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3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3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3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3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3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3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3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3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3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3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3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3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3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3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3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3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3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3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3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3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3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3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3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3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3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3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3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3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3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3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3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3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3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3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3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3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3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3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3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3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3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3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3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3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3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3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3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3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3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3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3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3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3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3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3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3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3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3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3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3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3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3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3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3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3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3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3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3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3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3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3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3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3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3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3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3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3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3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3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3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3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3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3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3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3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3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3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3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3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3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3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3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3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3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3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3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tabSelected="1" workbookViewId="0">
      <selection activeCell="K12" sqref="K12"/>
    </sheetView>
  </sheetViews>
  <sheetFormatPr defaultColWidth="17.33203125" defaultRowHeight="15" customHeight="1" x14ac:dyDescent="0.3"/>
  <cols>
    <col min="1" max="1" width="8.6640625" customWidth="1"/>
    <col min="2" max="13" width="10.109375" bestFit="1" customWidth="1"/>
  </cols>
  <sheetData>
    <row r="1" spans="1:13" ht="14.4" x14ac:dyDescent="0.3">
      <c r="A1" s="227">
        <f>'Specification of wages &amp; taxes'!F4</f>
        <v>2024</v>
      </c>
      <c r="B1" s="228"/>
      <c r="C1" s="228"/>
    </row>
    <row r="2" spans="1:13" ht="15" customHeight="1" x14ac:dyDescent="0.3">
      <c r="A2" s="135"/>
      <c r="B2" s="135"/>
      <c r="C2" s="135"/>
    </row>
    <row r="3" spans="1:13" ht="15" customHeight="1" x14ac:dyDescent="0.3">
      <c r="A3" s="135"/>
      <c r="B3" s="135"/>
      <c r="C3" s="135"/>
    </row>
    <row r="4" spans="1:13" ht="15" customHeight="1" x14ac:dyDescent="0.3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3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>
        <v>746.14</v>
      </c>
      <c r="J5" s="141">
        <v>745.99710000000005</v>
      </c>
      <c r="K5" s="141">
        <v>745.92650000000003</v>
      </c>
      <c r="L5" s="141">
        <v>745.82</v>
      </c>
      <c r="M5" s="141"/>
    </row>
    <row r="6" spans="1:13" ht="15" customHeight="1" x14ac:dyDescent="0.3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>
        <v>677.62</v>
      </c>
      <c r="J6" s="141">
        <v>671.72379999999998</v>
      </c>
      <c r="K6" s="141">
        <v>684.11260000000004</v>
      </c>
      <c r="L6" s="141">
        <v>701.73</v>
      </c>
      <c r="M6" s="141"/>
    </row>
    <row r="7" spans="1:13" ht="15" customHeight="1" x14ac:dyDescent="0.3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>
        <v>495.8</v>
      </c>
      <c r="J7" s="141">
        <v>496.12619999999998</v>
      </c>
      <c r="K7" s="141">
        <v>497.52609999999999</v>
      </c>
      <c r="L7" s="141">
        <v>502.11</v>
      </c>
      <c r="M7" s="141"/>
    </row>
    <row r="8" spans="1:13" ht="15" customHeight="1" x14ac:dyDescent="0.3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3">
      <c r="B11" s="162" t="s">
        <v>336</v>
      </c>
    </row>
    <row r="16" spans="1:13" ht="15" customHeight="1" x14ac:dyDescent="0.3">
      <c r="L16" t="s">
        <v>332</v>
      </c>
    </row>
  </sheetData>
  <sheetProtection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4.4" x14ac:dyDescent="0.3"/>
  <sheetData>
    <row r="9" spans="1:10" x14ac:dyDescent="0.3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3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3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3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3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3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3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Vivi Rosing Olsen</cp:lastModifiedBy>
  <cp:lastPrinted>2024-06-04T12:04:41Z</cp:lastPrinted>
  <dcterms:created xsi:type="dcterms:W3CDTF">2015-05-04T12:02:48Z</dcterms:created>
  <dcterms:modified xsi:type="dcterms:W3CDTF">2024-12-02T12:11:47Z</dcterms:modified>
</cp:coreProperties>
</file>