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Sulinal dokumenter\"/>
    </mc:Choice>
  </mc:AlternateContent>
  <xr:revisionPtr revIDLastSave="0" documentId="8_{D7DC6E48-5D5B-4E13-A8A0-5CC1DBE01118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 l="1"/>
  <c r="Z10" i="2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U88" i="2"/>
  <c r="F4" i="4"/>
  <c r="U121" i="2" l="1"/>
  <c r="U25" i="2"/>
  <c r="AA153" i="2"/>
  <c r="U65" i="2"/>
  <c r="AA151" i="2"/>
  <c r="AA95" i="2"/>
  <c r="U112" i="2"/>
  <c r="U94" i="2"/>
  <c r="U27" i="2"/>
  <c r="U116" i="2"/>
  <c r="U113" i="2"/>
  <c r="U160" i="2"/>
  <c r="U106" i="2"/>
  <c r="U33" i="2"/>
  <c r="AA46" i="2"/>
  <c r="AA127" i="2"/>
  <c r="U48" i="2"/>
  <c r="AA87" i="2"/>
  <c r="AA81" i="2"/>
  <c r="U80" i="2"/>
  <c r="U152" i="2"/>
  <c r="AA159" i="2"/>
  <c r="U24" i="2"/>
  <c r="AA129" i="2"/>
  <c r="AA111" i="2"/>
  <c r="U114" i="2"/>
  <c r="AA145" i="2"/>
  <c r="U21" i="2"/>
  <c r="U56" i="2"/>
  <c r="AA47" i="2"/>
  <c r="AA107" i="2"/>
  <c r="U69" i="2"/>
  <c r="U126" i="2"/>
  <c r="U13" i="2"/>
  <c r="U60" i="2"/>
  <c r="U110" i="2"/>
  <c r="AA66" i="2"/>
  <c r="U85" i="2"/>
  <c r="U35" i="2"/>
  <c r="AA35" i="2"/>
  <c r="AA20" i="2"/>
  <c r="U12" i="2"/>
  <c r="AA62" i="2"/>
  <c r="U89" i="2"/>
  <c r="U117" i="2"/>
  <c r="U96" i="2"/>
  <c r="U49" i="2"/>
  <c r="U43" i="2"/>
  <c r="U144" i="2"/>
  <c r="U77" i="2"/>
  <c r="U16" i="2"/>
  <c r="U23" i="2"/>
  <c r="U102" i="2"/>
  <c r="AA79" i="2"/>
  <c r="U124" i="2"/>
  <c r="U97" i="2"/>
  <c r="U36" i="2"/>
  <c r="AA30" i="2"/>
  <c r="AA101" i="2"/>
  <c r="AA149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<sst xmlns="http://schemas.openxmlformats.org/spreadsheetml/2006/main" count="1486" uniqueCount="363">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</sst>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2" fontId="44" fillId="0" borderId="24" xfId="0" applyNumberFormat="1" applyFont="1" applyBorder="1" applyAlignment="1">
      <alignment horizontal="center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15" sqref="L15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2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2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2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x14ac:dyDescent="0.2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4" sqref="T4:U4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7" t="s">
        <v>334</v>
      </c>
      <c r="B2" s="180"/>
      <c r="C2" s="10"/>
      <c r="D2" s="11" t="s">
        <v>1</v>
      </c>
      <c r="E2" s="209" t="s">
        <v>9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January: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8"/>
      <c r="B4" s="180"/>
      <c r="C4" s="10"/>
      <c r="D4" s="11" t="s">
        <v>23</v>
      </c>
      <c r="E4" s="114"/>
      <c r="F4" s="6">
        <v>2023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January: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January</v>
      </c>
      <c r="L7" s="199" t="s">
        <v>49</v>
      </c>
      <c r="M7" s="199" t="str">
        <f>CONCATENATE("Taxable days in ",E2)</f>
        <v>Taxable days in January</v>
      </c>
      <c r="N7" s="199" t="s">
        <v>50</v>
      </c>
      <c r="O7" s="199" t="str">
        <f>CONCATENATE("Days with food/acc. in ",$E$2)</f>
        <v>Days with food/acc. in January</v>
      </c>
      <c r="P7" s="199" t="str">
        <f>CONCATENATE("Value of benefits in ",$E$2,", DKK")</f>
        <v>Value of benefits in January, DKK</v>
      </c>
      <c r="Q7" s="199" t="str">
        <f>CONCATENATE("Salary in ",$E$2)</f>
        <v>Salary in January</v>
      </c>
      <c r="R7" s="199" t="s">
        <v>51</v>
      </c>
      <c r="S7" s="199" t="s">
        <v>52</v>
      </c>
      <c r="T7" s="199" t="str">
        <f>CONCATENATE("Gross  income in ",$E$2,", DKK")</f>
        <v>Gross  income in January, DKK</v>
      </c>
      <c r="U7" s="205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744.47199999999998</v>
      </c>
      <c r="D202" s="146">
        <f>Kurs!D5</f>
        <v>744.5643</v>
      </c>
      <c r="E202" s="146">
        <f>Kurs!E5</f>
        <v>745.18409999999994</v>
      </c>
      <c r="F202" s="146">
        <f>Kurs!F5</f>
        <v>744.84889999999996</v>
      </c>
      <c r="G202" s="146">
        <f>Kurs!G5</f>
        <v>744.9271</v>
      </c>
      <c r="H202" s="146">
        <f>Kurs!H5</f>
        <v>745.07860000000005</v>
      </c>
      <c r="I202" s="146">
        <f>Kurs!I5</f>
        <v>745.21519999999998</v>
      </c>
      <c r="J202" s="146">
        <f>Kurs!J5</f>
        <v>745.65809999999999</v>
      </c>
      <c r="K202" s="146">
        <f>Kurs!K5</f>
        <v>746.04179999999997</v>
      </c>
      <c r="L202" s="146">
        <f>Kurs!L5</f>
        <v>745.48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744.47199999999998</v>
      </c>
      <c r="BL202" s="147">
        <f>Kurs!D5</f>
        <v>744.5643</v>
      </c>
      <c r="BM202" s="147">
        <f>Kurs!E5</f>
        <v>745.18409999999994</v>
      </c>
      <c r="BN202" s="147">
        <f>Kurs!F5</f>
        <v>744.84889999999996</v>
      </c>
      <c r="BO202" s="147">
        <f>Kurs!G5</f>
        <v>744.9271</v>
      </c>
      <c r="BP202" s="147">
        <f>Kurs!H5</f>
        <v>745.07860000000005</v>
      </c>
      <c r="BQ202" s="147">
        <f>Kurs!I5</f>
        <v>745.21519999999998</v>
      </c>
      <c r="BR202" s="147">
        <f>Kurs!J5</f>
        <v>745.65809999999999</v>
      </c>
      <c r="BS202" s="147">
        <f>Kurs!K5</f>
        <v>746.04179999999997</v>
      </c>
      <c r="BT202" s="147">
        <f>Kurs!L5</f>
        <v>745.48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690.79449999999997</v>
      </c>
      <c r="C203" s="146">
        <f>Kurs!C6</f>
        <v>694.86400000000003</v>
      </c>
      <c r="D203" s="146">
        <f>Kurs!D6</f>
        <v>692.54700000000003</v>
      </c>
      <c r="E203" s="146">
        <f>Kurs!E6</f>
        <v>679.25710000000004</v>
      </c>
      <c r="F203" s="146">
        <f>Kurs!F6</f>
        <v>685.0444</v>
      </c>
      <c r="G203" s="146">
        <f>Kurs!G6</f>
        <v>686.81050000000005</v>
      </c>
      <c r="H203" s="146">
        <f>Kurs!H6</f>
        <v>673.86760000000004</v>
      </c>
      <c r="I203" s="146">
        <f>Kurs!I6</f>
        <v>683.15170000000001</v>
      </c>
      <c r="J203" s="146">
        <f>Kurs!J6</f>
        <v>697.96860000000004</v>
      </c>
      <c r="K203" s="146">
        <f>Kurs!K6</f>
        <v>706.31859999999995</v>
      </c>
      <c r="L203" s="146">
        <f>Kurs!L6</f>
        <v>681.99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690.79449999999997</v>
      </c>
      <c r="BK203" s="147">
        <f>Kurs!C6</f>
        <v>694.86400000000003</v>
      </c>
      <c r="BL203" s="147">
        <f>Kurs!D6</f>
        <v>692.54700000000003</v>
      </c>
      <c r="BM203" s="147">
        <f>Kurs!E6</f>
        <v>679.25710000000004</v>
      </c>
      <c r="BN203" s="147">
        <f>Kurs!F6</f>
        <v>685.0444</v>
      </c>
      <c r="BO203" s="147">
        <f>Kurs!G6</f>
        <v>686.81050000000005</v>
      </c>
      <c r="BP203" s="147">
        <f>Kurs!H6</f>
        <v>673.86760000000004</v>
      </c>
      <c r="BQ203" s="147">
        <f>Kurs!I6</f>
        <v>683.15170000000001</v>
      </c>
      <c r="BR203" s="147">
        <f>Kurs!J6</f>
        <v>697.96860000000004</v>
      </c>
      <c r="BS203" s="147">
        <f>Kurs!K6</f>
        <v>706.31859999999995</v>
      </c>
      <c r="BT203" s="147">
        <f>Kurs!L6</f>
        <v>681.99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513.92409999999995</v>
      </c>
      <c r="C204" s="146">
        <f>Kurs!C7</f>
        <v>517.02700000000004</v>
      </c>
      <c r="D204" s="146">
        <f>Kurs!D7</f>
        <v>508.31700000000001</v>
      </c>
      <c r="E204" s="146">
        <f>Kurs!E7</f>
        <v>503.65530000000001</v>
      </c>
      <c r="F204" s="146">
        <f>Kurs!F7</f>
        <v>506.83780000000002</v>
      </c>
      <c r="G204" s="146">
        <f>Kurs!G7</f>
        <v>516.73710000000005</v>
      </c>
      <c r="H204" s="146">
        <f>Kurs!H7</f>
        <v>509.75049999999999</v>
      </c>
      <c r="I204" s="146">
        <f>Kurs!I7</f>
        <v>506.8383</v>
      </c>
      <c r="J204" s="146">
        <f>Kurs!J7</f>
        <v>515.80899999999997</v>
      </c>
      <c r="K204" s="146">
        <f>Kurs!K7</f>
        <v>515.44449999999995</v>
      </c>
      <c r="L204" s="146">
        <f>Kurs!L7</f>
        <v>501.33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29565</v>
      </c>
      <c r="I211" s="175">
        <v>68</v>
      </c>
      <c r="J211" s="174">
        <f>+H210-H211</f>
        <v>-29565</v>
      </c>
      <c r="K211" s="175">
        <f>ABS(+J211/K207)</f>
        <v>81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47467</v>
      </c>
      <c r="I213" s="175">
        <v>99.23</v>
      </c>
      <c r="J213" s="174">
        <f>+H210-H213</f>
        <v>-47467</v>
      </c>
      <c r="K213" s="175">
        <f>ABS(+J213/K207)</f>
        <v>130.04657534246576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POqSiCuDjoozR12xG/ONwPHwa3t5IydrXXhRo5VId5tgke8g52aG5Qp0WQAdzs2l9+/FyfrOcbf7XM5PbuPaWA==" saltValue="OarlOB9ZAy4yIo09ExjnW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2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2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2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2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M8" sqref="M8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>
        <v>744.47199999999998</v>
      </c>
      <c r="D5" s="141">
        <v>744.5643</v>
      </c>
      <c r="E5" s="178">
        <v>745.18409999999994</v>
      </c>
      <c r="F5" s="178">
        <v>744.84889999999996</v>
      </c>
      <c r="G5" s="163">
        <v>744.9271</v>
      </c>
      <c r="H5" s="163">
        <v>745.07860000000005</v>
      </c>
      <c r="I5" s="164">
        <v>745.21519999999998</v>
      </c>
      <c r="J5" s="141">
        <v>745.65809999999999</v>
      </c>
      <c r="K5" s="141">
        <v>746.04179999999997</v>
      </c>
      <c r="L5" s="141">
        <v>745.48</v>
      </c>
      <c r="M5" s="141"/>
    </row>
    <row r="6" spans="1:13" ht="15" customHeight="1" x14ac:dyDescent="0.25">
      <c r="A6" s="139" t="s">
        <v>330</v>
      </c>
      <c r="B6" s="141">
        <v>690.79449999999997</v>
      </c>
      <c r="C6" s="141">
        <v>694.86400000000003</v>
      </c>
      <c r="D6" s="141">
        <v>692.54700000000003</v>
      </c>
      <c r="E6" s="178">
        <v>679.25710000000004</v>
      </c>
      <c r="F6" s="178">
        <v>685.0444</v>
      </c>
      <c r="G6" s="163">
        <v>686.81050000000005</v>
      </c>
      <c r="H6" s="163">
        <v>673.86760000000004</v>
      </c>
      <c r="I6" s="164">
        <v>683.15170000000001</v>
      </c>
      <c r="J6" s="141">
        <v>697.96860000000004</v>
      </c>
      <c r="K6" s="141">
        <v>706.31859999999995</v>
      </c>
      <c r="L6" s="141">
        <v>681.99</v>
      </c>
      <c r="M6" s="141"/>
    </row>
    <row r="7" spans="1:13" ht="15" customHeight="1" x14ac:dyDescent="0.25">
      <c r="A7" s="139" t="s">
        <v>337</v>
      </c>
      <c r="B7" s="141">
        <v>513.92409999999995</v>
      </c>
      <c r="C7" s="141">
        <v>517.02700000000004</v>
      </c>
      <c r="D7" s="141">
        <v>508.31700000000001</v>
      </c>
      <c r="E7" s="178">
        <v>503.65530000000001</v>
      </c>
      <c r="F7" s="178">
        <v>506.83780000000002</v>
      </c>
      <c r="G7" s="163">
        <v>516.73710000000005</v>
      </c>
      <c r="H7" s="163">
        <v>509.75049999999999</v>
      </c>
      <c r="I7" s="164">
        <v>506.8383</v>
      </c>
      <c r="J7" s="141">
        <v>515.80899999999997</v>
      </c>
      <c r="K7" s="141">
        <v>515.44449999999995</v>
      </c>
      <c r="L7" s="141">
        <v>501.33</v>
      </c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/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fyo4g77BLYF/kIlRW0OUYW9CYAUQ43Iq7DRBbCjIFr4JLeu89P4fZ9IGgLpeG3Lmwdh3nS4cHh5ni0LdNKux1Q==" saltValue="WldnD5cKcE2GnI82P3Mp1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TnwMeofPgTxzyRDj8ws9xoN/szohPrA1zo5yYFM5hyQafTgSLY7JHw6ikZToq1H5S0wgd1n/yPpP0siwb2QEKA==" saltValue="LYvpYajPj9ejfITvgEL++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2023-12-04T10:00:41Z</dcterms:modified>
</cp:coreProperties>
</file>