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ulinal\Valutakurs\"/>
    </mc:Choice>
  </mc:AlternateContent>
  <xr:revisionPtr revIDLastSave="0" documentId="13_ncr:1_{4566A18F-905D-4776-BBE8-1874DD4C157A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08" yWindow="-108" windowWidth="30936" windowHeight="16896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<sst xmlns="http://schemas.openxmlformats.org/spreadsheetml/2006/main" count="1486" uniqueCount="363">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</sst>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3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3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3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ht="14.4" x14ac:dyDescent="0.3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207" t="s">
        <v>334</v>
      </c>
      <c r="B2" s="180"/>
      <c r="C2" s="10"/>
      <c r="D2" s="11" t="s">
        <v>1</v>
      </c>
      <c r="E2" s="209" t="s">
        <v>34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April: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April: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8"/>
      <c r="B4" s="180"/>
      <c r="C4" s="10"/>
      <c r="D4" s="11" t="s">
        <v>23</v>
      </c>
      <c r="E4" s="114"/>
      <c r="F4" s="6">
        <v>2023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April: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April</v>
      </c>
      <c r="L7" s="199" t="s">
        <v>49</v>
      </c>
      <c r="M7" s="199" t="str">
        <f>CONCATENATE("Taxable days in ",E2)</f>
        <v>Taxable days in April</v>
      </c>
      <c r="N7" s="199" t="s">
        <v>50</v>
      </c>
      <c r="O7" s="199" t="str">
        <f>CONCATENATE("Days with food/acc. in ",$E$2)</f>
        <v>Days with food/acc. in April</v>
      </c>
      <c r="P7" s="199" t="str">
        <f>CONCATENATE("Value of benefits in ",$E$2,", DKK")</f>
        <v>Value of benefits in April, DKK</v>
      </c>
      <c r="Q7" s="199" t="str">
        <f>CONCATENATE("Salary in ",$E$2)</f>
        <v>Salary in April</v>
      </c>
      <c r="R7" s="199" t="s">
        <v>51</v>
      </c>
      <c r="S7" s="199" t="s">
        <v>52</v>
      </c>
      <c r="T7" s="199" t="str">
        <f>CONCATENATE("Gross  income in ",$E$2,", DKK")</f>
        <v>Gross  income in April, DKK</v>
      </c>
      <c r="U7" s="205" t="str">
        <f>CONCATENATE("Withheld tax in ",$E$2,", DKK")</f>
        <v>Withheld tax in April, DKK</v>
      </c>
      <c r="V7" s="74"/>
      <c r="W7" s="76" t="s">
        <v>53</v>
      </c>
      <c r="X7" s="77" t="str">
        <f>CONCATENATE("Allowance in ",$E$2,", DKK")</f>
        <v>Allowance in April, DKK</v>
      </c>
      <c r="Y7" s="77" t="str">
        <f>CONCATENATE("Value of food/acc. in ",$E$2,", DKK")</f>
        <v>Value of food/acc. in April, DKK</v>
      </c>
      <c r="Z7" s="77" t="str">
        <f>CONCATENATE("Salary in ",$E$2,", DKK")</f>
        <v>Salary in April, DKK</v>
      </c>
      <c r="AA7" s="78" t="str">
        <f>CONCATENATE("Gross salary in ",$E$2,", DKK")</f>
        <v>Gross salary in April,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0</v>
      </c>
      <c r="G202" s="146">
        <f>Kurs!G5</f>
        <v>744.9271</v>
      </c>
      <c r="H202" s="146">
        <f>Kurs!H5</f>
        <v>0</v>
      </c>
      <c r="I202" s="146">
        <f>Kurs!I5</f>
        <v>745.21</v>
      </c>
      <c r="J202" s="146">
        <f>Kurs!J5</f>
        <v>745.71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0</v>
      </c>
      <c r="BO202" s="147">
        <f>Kurs!G5</f>
        <v>744.9271</v>
      </c>
      <c r="BP202" s="147">
        <f>Kurs!H5</f>
        <v>0</v>
      </c>
      <c r="BQ202" s="147">
        <f>Kurs!I5</f>
        <v>745.21</v>
      </c>
      <c r="BR202" s="147">
        <f>Kurs!J5</f>
        <v>745.71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0</v>
      </c>
      <c r="G203" s="146">
        <f>Kurs!G6</f>
        <v>686.81050000000005</v>
      </c>
      <c r="H203" s="146">
        <f>Kurs!H6</f>
        <v>0</v>
      </c>
      <c r="I203" s="146">
        <f>Kurs!I6</f>
        <v>683.15</v>
      </c>
      <c r="J203" s="146">
        <f>Kurs!J6</f>
        <v>703.9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0</v>
      </c>
      <c r="BO203" s="147">
        <f>Kurs!G6</f>
        <v>686.81050000000005</v>
      </c>
      <c r="BP203" s="147">
        <f>Kurs!H6</f>
        <v>0</v>
      </c>
      <c r="BQ203" s="147">
        <f>Kurs!I6</f>
        <v>683.15</v>
      </c>
      <c r="BR203" s="147">
        <f>Kurs!J6</f>
        <v>703.9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0</v>
      </c>
      <c r="G204" s="146">
        <f>Kurs!G7</f>
        <v>762.8229</v>
      </c>
      <c r="H204" s="146">
        <f>Kurs!H7</f>
        <v>0</v>
      </c>
      <c r="I204" s="146">
        <f>Kurs!I7</f>
        <v>506.83</v>
      </c>
      <c r="J204" s="146">
        <f>Kurs!J7</f>
        <v>524.15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3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3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3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3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3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O23" sqref="O23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2023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3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/>
      <c r="G5" s="163">
        <v>744.9271</v>
      </c>
      <c r="H5" s="163"/>
      <c r="I5" s="164">
        <v>745.21</v>
      </c>
      <c r="J5" s="141">
        <v>745.71</v>
      </c>
      <c r="K5" s="141"/>
      <c r="L5" s="141"/>
      <c r="M5" s="141"/>
    </row>
    <row r="6" spans="1:13" ht="15" customHeight="1" x14ac:dyDescent="0.3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/>
      <c r="G6" s="163">
        <v>686.81050000000005</v>
      </c>
      <c r="H6" s="163"/>
      <c r="I6" s="164">
        <v>683.15</v>
      </c>
      <c r="J6" s="141">
        <v>703.9</v>
      </c>
      <c r="K6" s="141"/>
      <c r="L6" s="141"/>
      <c r="M6" s="141"/>
    </row>
    <row r="7" spans="1:13" ht="15" customHeight="1" x14ac:dyDescent="0.3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/>
      <c r="G7" s="163">
        <v>762.8229</v>
      </c>
      <c r="H7" s="163"/>
      <c r="I7" s="164">
        <v>506.83</v>
      </c>
      <c r="J7" s="141">
        <v>524.15</v>
      </c>
      <c r="K7" s="141"/>
      <c r="L7" s="141"/>
      <c r="M7" s="141"/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/>
    </row>
    <row r="13" spans="1:13" ht="15" customHeight="1" x14ac:dyDescent="0.3">
      <c r="B13" s="178" t="s">
        <v>350</v>
      </c>
    </row>
    <row r="16" spans="1:13" ht="15" customHeight="1" x14ac:dyDescent="0.3">
      <c r="L16" t="s">
        <v>332</v>
      </c>
    </row>
  </sheetData>
  <sheetProtection algorithmName="SHA-512" hashValue="6eNpgc91rLfnFPtlR4DyishikFmitHFQsyh7/gKf5MLB8Mj7Ajssp3Ad8wF0lrCEd1o73yTvgqtBm6R1+HPbiw==" saltValue="KGAvZwTIGDRm1Yn1NE6CT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Vivi Rosing Olsen</cp:lastModifiedBy>
  <cp:lastPrinted>2020-09-02T17:01:21Z</cp:lastPrinted>
  <dcterms:created xsi:type="dcterms:W3CDTF">2015-05-04T12:02:48Z</dcterms:created>
  <dcterms:modified xsi:type="dcterms:W3CDTF">2023-10-02T12:03:43Z</dcterms:modified>
</cp:coreProperties>
</file>