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sala_nanoq_gl/Documents/Skrivebord/"/>
    </mc:Choice>
  </mc:AlternateContent>
  <xr:revisionPtr revIDLastSave="0" documentId="8_{45329D76-9B53-4B02-9802-37FF106F847F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<sst xmlns="http://schemas.openxmlformats.org/spreadsheetml/2006/main" count="1486" uniqueCount="363">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</sst>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34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April: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April: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April: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April</v>
      </c>
      <c r="L7" s="202" t="s">
        <v>49</v>
      </c>
      <c r="M7" s="202" t="str">
        <f>CONCATENATE("Taxable days in ",E2)</f>
        <v>Taxable days in April</v>
      </c>
      <c r="N7" s="202" t="s">
        <v>50</v>
      </c>
      <c r="O7" s="202" t="str">
        <f>CONCATENATE("Days with food/acc. in ",$E$2)</f>
        <v>Days with food/acc. in April</v>
      </c>
      <c r="P7" s="202" t="str">
        <f>CONCATENATE("Value of benefits in ",$E$2,", DKK")</f>
        <v>Value of benefits in April, DKK</v>
      </c>
      <c r="Q7" s="202" t="str">
        <f>CONCATENATE("Salary in ",$E$2)</f>
        <v>Salary in April</v>
      </c>
      <c r="R7" s="202" t="s">
        <v>51</v>
      </c>
      <c r="S7" s="202" t="s">
        <v>52</v>
      </c>
      <c r="T7" s="202" t="str">
        <f>CONCATENATE("Gross  income in ",$E$2,", DKK")</f>
        <v>Gross  income in April, DKK</v>
      </c>
      <c r="U7" s="213" t="str">
        <f>CONCATENATE("Withheld tax in ",$E$2,", DKK")</f>
        <v>Withheld tax in April, DKK</v>
      </c>
      <c r="V7" s="74"/>
      <c r="W7" s="76" t="s">
        <v>53</v>
      </c>
      <c r="X7" s="77" t="str">
        <f>CONCATENATE("Allowance in ",$E$2,", DKK")</f>
        <v>Allowance in April, DKK</v>
      </c>
      <c r="Y7" s="77" t="str">
        <f>CONCATENATE("Value of food/acc. in ",$E$2,", DKK")</f>
        <v>Value of food/acc. in April, DKK</v>
      </c>
      <c r="Z7" s="77" t="str">
        <f>CONCATENATE("Salary in ",$E$2,", DKK")</f>
        <v>Salary in April, DKK</v>
      </c>
      <c r="AA7" s="78" t="str">
        <f>CONCATENATE("Gross salary in ",$E$2,", DKK")</f>
        <v>Gross salary in April,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0</v>
      </c>
      <c r="G202" s="146">
        <f>Kurs!G5</f>
        <v>744.9271</v>
      </c>
      <c r="H202" s="146">
        <f>Kurs!H5</f>
        <v>0</v>
      </c>
      <c r="I202" s="146">
        <f>Kurs!I5</f>
        <v>745.21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0</v>
      </c>
      <c r="BO202" s="147">
        <f>Kurs!G5</f>
        <v>744.9271</v>
      </c>
      <c r="BP202" s="147">
        <f>Kurs!H5</f>
        <v>0</v>
      </c>
      <c r="BQ202" s="147">
        <f>Kurs!I5</f>
        <v>745.21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0</v>
      </c>
      <c r="G203" s="146">
        <f>Kurs!G6</f>
        <v>686.81050000000005</v>
      </c>
      <c r="H203" s="146">
        <f>Kurs!H6</f>
        <v>0</v>
      </c>
      <c r="I203" s="146">
        <f>Kurs!I6</f>
        <v>683.15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0</v>
      </c>
      <c r="BO203" s="147">
        <f>Kurs!G6</f>
        <v>686.81050000000005</v>
      </c>
      <c r="BP203" s="147">
        <f>Kurs!H6</f>
        <v>0</v>
      </c>
      <c r="BQ203" s="147">
        <f>Kurs!I6</f>
        <v>683.15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0</v>
      </c>
      <c r="G204" s="146">
        <f>Kurs!G7</f>
        <v>762.8229</v>
      </c>
      <c r="H204" s="146">
        <f>Kurs!H7</f>
        <v>0</v>
      </c>
      <c r="I204" s="146">
        <f>Kurs!I7</f>
        <v>506.83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I8" sqref="I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/>
      <c r="G5" s="163">
        <v>744.9271</v>
      </c>
      <c r="H5" s="163"/>
      <c r="I5" s="164">
        <v>745.21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/>
      <c r="G6" s="163">
        <v>686.81050000000005</v>
      </c>
      <c r="H6" s="163"/>
      <c r="I6" s="164">
        <v>683.15</v>
      </c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/>
      <c r="G7" s="163">
        <v>762.8229</v>
      </c>
      <c r="H7" s="163"/>
      <c r="I7" s="164">
        <v>506.83</v>
      </c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fL8ZhUp4vZVg+iPGpbGiAu+GHr1+yQB+eM/J9CXKhzdFv/5Pbwe0U/pmerou2oETQYpvAwm1fGVacqjHrJGCuw==" saltValue="SKSU9cPxanG4v+geuxcDQ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Salome Larsen</cp:lastModifiedBy>
  <cp:lastPrinted>2020-09-02T17:01:21Z</cp:lastPrinted>
  <dcterms:created xsi:type="dcterms:W3CDTF">2015-05-04T12:02:48Z</dcterms:created>
  <dcterms:modified xsi:type="dcterms:W3CDTF">2023-09-04T15:53:56Z</dcterms:modified>
</cp:coreProperties>
</file>