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:\Sulinal\"/>
    </mc:Choice>
  </mc:AlternateContent>
  <xr:revisionPtr revIDLastSave="0" documentId="13_ncr:1_{891F8DF8-C27C-49D2-9FB3-640E66C41F74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-30828" yWindow="-96" windowWidth="30936" windowHeight="16896" activeTab="1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<sst xmlns="http://schemas.openxmlformats.org/spreadsheetml/2006/main" count="1487" uniqueCount="363">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</sst>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33203125" defaultRowHeight="15" customHeight="1" x14ac:dyDescent="0.3"/>
  <cols>
    <col min="1" max="1" width="1" customWidth="1"/>
    <col min="2" max="2" width="7" customWidth="1"/>
    <col min="3" max="3" width="25" customWidth="1"/>
    <col min="4" max="4" width="3.44140625" customWidth="1"/>
    <col min="5" max="9" width="9.109375" customWidth="1"/>
    <col min="10" max="10" width="4.109375" customWidth="1"/>
    <col min="11" max="11" width="9.109375" customWidth="1"/>
  </cols>
  <sheetData>
    <row r="1" spans="1:11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3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3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3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3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3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3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3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ht="14.4" x14ac:dyDescent="0.3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ht="14.4" x14ac:dyDescent="0.3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4" x14ac:dyDescent="0.3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ht="14.4" x14ac:dyDescent="0.3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4" x14ac:dyDescent="0.3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ht="14.4" x14ac:dyDescent="0.3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4" x14ac:dyDescent="0.3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ht="14.4" x14ac:dyDescent="0.3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4" x14ac:dyDescent="0.3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ht="14.4" x14ac:dyDescent="0.3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ht="14.4" x14ac:dyDescent="0.3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4" x14ac:dyDescent="0.3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4" x14ac:dyDescent="0.3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4" x14ac:dyDescent="0.3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4" x14ac:dyDescent="0.3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4" x14ac:dyDescent="0.3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4" x14ac:dyDescent="0.3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4" x14ac:dyDescent="0.3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4" x14ac:dyDescent="0.3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4" x14ac:dyDescent="0.3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4" x14ac:dyDescent="0.3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4" x14ac:dyDescent="0.3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4" x14ac:dyDescent="0.3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4" x14ac:dyDescent="0.3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4" x14ac:dyDescent="0.3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4" x14ac:dyDescent="0.3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4" x14ac:dyDescent="0.3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4" x14ac:dyDescent="0.3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4" x14ac:dyDescent="0.3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4" x14ac:dyDescent="0.3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4" x14ac:dyDescent="0.3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4" x14ac:dyDescent="0.3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4" x14ac:dyDescent="0.3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4" x14ac:dyDescent="0.3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4" x14ac:dyDescent="0.3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4" x14ac:dyDescent="0.3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4" x14ac:dyDescent="0.3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4" x14ac:dyDescent="0.3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4" x14ac:dyDescent="0.3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4" x14ac:dyDescent="0.3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4" x14ac:dyDescent="0.3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4" x14ac:dyDescent="0.3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4" x14ac:dyDescent="0.3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4" x14ac:dyDescent="0.3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4" x14ac:dyDescent="0.3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4" x14ac:dyDescent="0.3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4" x14ac:dyDescent="0.3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4" x14ac:dyDescent="0.3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4" x14ac:dyDescent="0.3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4" x14ac:dyDescent="0.3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4" x14ac:dyDescent="0.3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4" x14ac:dyDescent="0.3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4" x14ac:dyDescent="0.3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4" x14ac:dyDescent="0.3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4" x14ac:dyDescent="0.3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4" x14ac:dyDescent="0.3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4" x14ac:dyDescent="0.3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4" x14ac:dyDescent="0.3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4" x14ac:dyDescent="0.3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4" x14ac:dyDescent="0.3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4" x14ac:dyDescent="0.3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4" x14ac:dyDescent="0.3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4" x14ac:dyDescent="0.3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4" x14ac:dyDescent="0.3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4" x14ac:dyDescent="0.3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4" x14ac:dyDescent="0.3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4" x14ac:dyDescent="0.3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4" x14ac:dyDescent="0.3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4" x14ac:dyDescent="0.3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4" x14ac:dyDescent="0.3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4" x14ac:dyDescent="0.3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4" x14ac:dyDescent="0.3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4" x14ac:dyDescent="0.3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4" x14ac:dyDescent="0.3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4" x14ac:dyDescent="0.3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4" x14ac:dyDescent="0.3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4" x14ac:dyDescent="0.3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4" x14ac:dyDescent="0.3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4" x14ac:dyDescent="0.3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4" x14ac:dyDescent="0.3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4" x14ac:dyDescent="0.3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4" x14ac:dyDescent="0.3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4" x14ac:dyDescent="0.3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4" x14ac:dyDescent="0.3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4" x14ac:dyDescent="0.3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4" x14ac:dyDescent="0.3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4" x14ac:dyDescent="0.3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4" x14ac:dyDescent="0.3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4" x14ac:dyDescent="0.3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4" x14ac:dyDescent="0.3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4" x14ac:dyDescent="0.3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4" x14ac:dyDescent="0.3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4" x14ac:dyDescent="0.3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4" x14ac:dyDescent="0.3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4" x14ac:dyDescent="0.3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4" x14ac:dyDescent="0.3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4" x14ac:dyDescent="0.3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4" x14ac:dyDescent="0.3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4" x14ac:dyDescent="0.3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4" x14ac:dyDescent="0.3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4" x14ac:dyDescent="0.3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4" x14ac:dyDescent="0.3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4" x14ac:dyDescent="0.3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4" x14ac:dyDescent="0.3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4" x14ac:dyDescent="0.3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4" x14ac:dyDescent="0.3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4" x14ac:dyDescent="0.3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4" x14ac:dyDescent="0.3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4" x14ac:dyDescent="0.3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4" x14ac:dyDescent="0.3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4" x14ac:dyDescent="0.3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4" x14ac:dyDescent="0.3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4" x14ac:dyDescent="0.3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4" x14ac:dyDescent="0.3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4" x14ac:dyDescent="0.3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4" x14ac:dyDescent="0.3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4" x14ac:dyDescent="0.3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4" x14ac:dyDescent="0.3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4" x14ac:dyDescent="0.3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4" x14ac:dyDescent="0.3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4" x14ac:dyDescent="0.3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4" x14ac:dyDescent="0.3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4" x14ac:dyDescent="0.3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4" x14ac:dyDescent="0.3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4" x14ac:dyDescent="0.3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4" x14ac:dyDescent="0.3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4" x14ac:dyDescent="0.3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4" x14ac:dyDescent="0.3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4" x14ac:dyDescent="0.3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4" x14ac:dyDescent="0.3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4" x14ac:dyDescent="0.3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4" x14ac:dyDescent="0.3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4" x14ac:dyDescent="0.3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4" x14ac:dyDescent="0.3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4" x14ac:dyDescent="0.3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4" x14ac:dyDescent="0.3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4" x14ac:dyDescent="0.3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4" x14ac:dyDescent="0.3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4" x14ac:dyDescent="0.3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4" x14ac:dyDescent="0.3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4" x14ac:dyDescent="0.3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4" x14ac:dyDescent="0.3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4" x14ac:dyDescent="0.3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4" x14ac:dyDescent="0.3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4" x14ac:dyDescent="0.3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4" x14ac:dyDescent="0.3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4" x14ac:dyDescent="0.3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4" x14ac:dyDescent="0.3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4" x14ac:dyDescent="0.3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4" x14ac:dyDescent="0.3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4" x14ac:dyDescent="0.3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4" x14ac:dyDescent="0.3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4" x14ac:dyDescent="0.3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4" x14ac:dyDescent="0.3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4" x14ac:dyDescent="0.3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4" x14ac:dyDescent="0.3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4" x14ac:dyDescent="0.3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4" x14ac:dyDescent="0.3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4" x14ac:dyDescent="0.3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4" x14ac:dyDescent="0.3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4" x14ac:dyDescent="0.3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4" x14ac:dyDescent="0.3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4" x14ac:dyDescent="0.3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4" x14ac:dyDescent="0.3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4" x14ac:dyDescent="0.3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4" x14ac:dyDescent="0.3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4" x14ac:dyDescent="0.3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4" x14ac:dyDescent="0.3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4" x14ac:dyDescent="0.3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4" x14ac:dyDescent="0.3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4" x14ac:dyDescent="0.3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4" x14ac:dyDescent="0.3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4" x14ac:dyDescent="0.3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4" x14ac:dyDescent="0.3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4" x14ac:dyDescent="0.3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4" x14ac:dyDescent="0.3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4" x14ac:dyDescent="0.3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tabSelected="1"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33203125" defaultRowHeight="15" customHeight="1" x14ac:dyDescent="0.3"/>
  <cols>
    <col min="1" max="1" width="2.5546875" customWidth="1"/>
    <col min="2" max="4" width="7.6640625" customWidth="1"/>
    <col min="5" max="5" width="2.88671875" customWidth="1"/>
    <col min="6" max="6" width="4.33203125" customWidth="1"/>
    <col min="7" max="7" width="4" customWidth="1"/>
    <col min="8" max="8" width="4.33203125" customWidth="1"/>
    <col min="9" max="9" width="7.6640625" customWidth="1"/>
    <col min="10" max="10" width="6.88671875" customWidth="1"/>
    <col min="11" max="11" width="8" customWidth="1"/>
    <col min="12" max="12" width="8.44140625" customWidth="1"/>
    <col min="13" max="13" width="7.109375" customWidth="1"/>
    <col min="14" max="14" width="4.6640625" customWidth="1"/>
    <col min="15" max="15" width="7.109375" customWidth="1"/>
    <col min="16" max="16" width="7.44140625" customWidth="1"/>
    <col min="17" max="17" width="7.109375" customWidth="1"/>
    <col min="18" max="18" width="6.6640625" customWidth="1"/>
    <col min="19" max="19" width="4.5546875" customWidth="1"/>
    <col min="20" max="21" width="7.44140625" customWidth="1"/>
    <col min="22" max="22" width="2" customWidth="1"/>
    <col min="23" max="23" width="11.6640625" customWidth="1"/>
    <col min="24" max="24" width="12.5546875" customWidth="1"/>
    <col min="25" max="25" width="12.109375" customWidth="1"/>
    <col min="26" max="26" width="10.5546875" customWidth="1"/>
    <col min="27" max="27" width="12.44140625" customWidth="1"/>
    <col min="28" max="28" width="9.33203125" customWidth="1"/>
    <col min="29" max="29" width="9.109375" customWidth="1"/>
    <col min="30" max="33" width="9.33203125" customWidth="1"/>
    <col min="34" max="50" width="9.109375" customWidth="1"/>
    <col min="51" max="51" width="9.33203125" customWidth="1"/>
    <col min="52" max="62" width="9.109375" customWidth="1"/>
    <col min="63" max="63" width="10.33203125" customWidth="1"/>
    <col min="64" max="72" width="9.109375" customWidth="1"/>
    <col min="73" max="73" width="9.44140625" customWidth="1"/>
    <col min="74" max="76" width="9.109375" customWidth="1"/>
  </cols>
  <sheetData>
    <row r="1" spans="1:76" ht="4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">
      <c r="A2" s="199" t="s">
        <v>334</v>
      </c>
      <c r="B2" s="194"/>
      <c r="C2" s="10"/>
      <c r="D2" s="11" t="s">
        <v>1</v>
      </c>
      <c r="E2" s="201" t="s">
        <v>37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July: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July: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July: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July</v>
      </c>
      <c r="L7" s="202" t="s">
        <v>49</v>
      </c>
      <c r="M7" s="202" t="str">
        <f>CONCATENATE("Taxable days in ",E2)</f>
        <v>Taxable days in July</v>
      </c>
      <c r="N7" s="202" t="s">
        <v>50</v>
      </c>
      <c r="O7" s="202" t="str">
        <f>CONCATENATE("Days with food/acc. in ",$E$2)</f>
        <v>Days with food/acc. in July</v>
      </c>
      <c r="P7" s="202" t="str">
        <f>CONCATENATE("Value of benefits in ",$E$2,", DKK")</f>
        <v>Value of benefits in July, DKK</v>
      </c>
      <c r="Q7" s="202" t="str">
        <f>CONCATENATE("Salary in ",$E$2)</f>
        <v>Salary in July</v>
      </c>
      <c r="R7" s="202" t="s">
        <v>51</v>
      </c>
      <c r="S7" s="202" t="s">
        <v>52</v>
      </c>
      <c r="T7" s="202" t="str">
        <f>CONCATENATE("Gross  income in ",$E$2,", DKK")</f>
        <v>Gross  income in July, DKK</v>
      </c>
      <c r="U7" s="213" t="str">
        <f>CONCATENATE("Withheld tax in ",$E$2,", DKK")</f>
        <v>Withheld tax in July, DKK</v>
      </c>
      <c r="V7" s="74"/>
      <c r="W7" s="76" t="s">
        <v>53</v>
      </c>
      <c r="X7" s="77" t="str">
        <f>CONCATENATE("Allowance in ",$E$2,", DKK")</f>
        <v>Allowance in July, DKK</v>
      </c>
      <c r="Y7" s="77" t="str">
        <f>CONCATENATE("Value of food/acc. in ",$E$2,", DKK")</f>
        <v>Value of food/acc. in July, DKK</v>
      </c>
      <c r="Z7" s="77" t="str">
        <f>CONCATENATE("Salary in ",$E$2,", DKK")</f>
        <v>Salary in July, DKK</v>
      </c>
      <c r="AA7" s="78" t="str">
        <f>CONCATENATE("Gross salary in ",$E$2,", DKK")</f>
        <v>Gross salary in July,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3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744.5643</v>
      </c>
      <c r="E202" s="146">
        <f>Kurs!E5</f>
        <v>745.18409999999994</v>
      </c>
      <c r="F202" s="146">
        <f>Kurs!F5</f>
        <v>0</v>
      </c>
      <c r="G202" s="146">
        <f>Kurs!G5</f>
        <v>744.9271</v>
      </c>
      <c r="H202" s="146">
        <f>Kurs!H5</f>
        <v>745.29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744.5643</v>
      </c>
      <c r="BM202" s="147">
        <f>Kurs!E5</f>
        <v>745.18409999999994</v>
      </c>
      <c r="BN202" s="147">
        <f>Kurs!F5</f>
        <v>0</v>
      </c>
      <c r="BO202" s="147">
        <f>Kurs!G5</f>
        <v>744.9271</v>
      </c>
      <c r="BP202" s="147">
        <f>Kurs!H5</f>
        <v>745.29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695.54700000000003</v>
      </c>
      <c r="E203" s="146">
        <f>Kurs!E6</f>
        <v>679.25710000000004</v>
      </c>
      <c r="F203" s="146">
        <f>Kurs!F6</f>
        <v>0</v>
      </c>
      <c r="G203" s="146">
        <f>Kurs!G6</f>
        <v>686.81050000000005</v>
      </c>
      <c r="H203" s="146">
        <f>Kurs!H6</f>
        <v>676.12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695.54700000000003</v>
      </c>
      <c r="BM203" s="147">
        <f>Kurs!E6</f>
        <v>679.25710000000004</v>
      </c>
      <c r="BN203" s="147">
        <f>Kurs!F6</f>
        <v>0</v>
      </c>
      <c r="BO203" s="147">
        <f>Kurs!G6</f>
        <v>686.81050000000005</v>
      </c>
      <c r="BP203" s="147">
        <f>Kurs!H6</f>
        <v>676.12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508.31700000000001</v>
      </c>
      <c r="E204" s="146">
        <f>Kurs!E7</f>
        <v>503.65530000000001</v>
      </c>
      <c r="F204" s="146">
        <f>Kurs!F7</f>
        <v>0</v>
      </c>
      <c r="G204" s="146">
        <f>Kurs!G7</f>
        <v>762.8229</v>
      </c>
      <c r="H204" s="146">
        <f>Kurs!H7</f>
        <v>511.66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33203125" defaultRowHeight="15" customHeight="1" x14ac:dyDescent="0.3"/>
  <cols>
    <col min="1" max="1" width="11.5546875" customWidth="1"/>
    <col min="2" max="2" width="6.33203125" customWidth="1"/>
    <col min="3" max="3" width="15.5546875" customWidth="1"/>
    <col min="4" max="13" width="7.33203125" customWidth="1"/>
    <col min="14" max="14" width="7.44140625" customWidth="1"/>
    <col min="15" max="15" width="8" customWidth="1"/>
    <col min="16" max="16" width="9.109375" customWidth="1"/>
  </cols>
  <sheetData>
    <row r="1" spans="1:16" ht="18" customHeight="1" x14ac:dyDescent="0.3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3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3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3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3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3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3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33203125" defaultRowHeight="15" customHeight="1" x14ac:dyDescent="0.3"/>
  <cols>
    <col min="1" max="1" width="1.33203125" customWidth="1"/>
    <col min="2" max="2" width="10.33203125" customWidth="1"/>
    <col min="3" max="3" width="14.44140625" customWidth="1"/>
    <col min="4" max="4" width="11.88671875" customWidth="1"/>
    <col min="5" max="5" width="18.33203125" customWidth="1"/>
    <col min="6" max="6" width="8.33203125" customWidth="1"/>
    <col min="7" max="7" width="11.109375" customWidth="1"/>
    <col min="8" max="8" width="65.44140625" customWidth="1"/>
  </cols>
  <sheetData>
    <row r="1" spans="1:8" ht="12.75" customHeight="1" x14ac:dyDescent="0.3">
      <c r="A1" s="8"/>
      <c r="B1" s="8"/>
      <c r="C1" s="8"/>
      <c r="D1" s="8"/>
      <c r="E1" s="8"/>
      <c r="F1" s="8"/>
      <c r="G1" s="8"/>
      <c r="H1" s="8"/>
    </row>
    <row r="2" spans="1:8" ht="15" customHeight="1" x14ac:dyDescent="0.3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3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F20" sqref="F20"/>
    </sheetView>
  </sheetViews>
  <sheetFormatPr defaultColWidth="17.33203125" defaultRowHeight="15" customHeight="1" x14ac:dyDescent="0.3"/>
  <cols>
    <col min="1" max="1" width="8.6640625" customWidth="1"/>
    <col min="2" max="13" width="10.109375" bestFit="1" customWidth="1"/>
  </cols>
  <sheetData>
    <row r="1" spans="1:13" ht="14.4" x14ac:dyDescent="0.3">
      <c r="A1" s="227">
        <f>'Specification of wages &amp; taxes'!F4</f>
        <v>2023</v>
      </c>
      <c r="B1" s="228"/>
      <c r="C1" s="228"/>
    </row>
    <row r="2" spans="1:13" ht="15" customHeight="1" x14ac:dyDescent="0.3">
      <c r="A2" s="135"/>
      <c r="B2" s="135"/>
      <c r="C2" s="135"/>
    </row>
    <row r="3" spans="1:13" ht="15" customHeight="1" x14ac:dyDescent="0.3">
      <c r="A3" s="135"/>
      <c r="B3" s="135"/>
      <c r="C3" s="135"/>
    </row>
    <row r="4" spans="1:13" ht="15" customHeight="1" x14ac:dyDescent="0.3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3">
      <c r="A5" s="139" t="s">
        <v>329</v>
      </c>
      <c r="B5" s="141">
        <v>743.83090000000004</v>
      </c>
      <c r="C5" s="141"/>
      <c r="D5" s="141">
        <v>744.5643</v>
      </c>
      <c r="E5" s="141">
        <v>745.18409999999994</v>
      </c>
      <c r="F5" s="163"/>
      <c r="G5" s="163">
        <v>744.9271</v>
      </c>
      <c r="H5" s="163">
        <v>745.29</v>
      </c>
      <c r="I5" s="164" t="s">
        <v>332</v>
      </c>
      <c r="J5" s="141"/>
      <c r="K5" s="141"/>
      <c r="L5" s="141"/>
      <c r="M5" s="141"/>
    </row>
    <row r="6" spans="1:13" ht="15" customHeight="1" x14ac:dyDescent="0.3">
      <c r="A6" s="139" t="s">
        <v>330</v>
      </c>
      <c r="B6" s="141">
        <v>690.79</v>
      </c>
      <c r="C6" s="141"/>
      <c r="D6" s="141">
        <v>695.54700000000003</v>
      </c>
      <c r="E6" s="141">
        <v>679.25710000000004</v>
      </c>
      <c r="F6" s="163"/>
      <c r="G6" s="163">
        <v>686.81050000000005</v>
      </c>
      <c r="H6" s="163">
        <v>676.12</v>
      </c>
      <c r="I6" s="164"/>
      <c r="J6" s="141"/>
      <c r="K6" s="141"/>
      <c r="L6" s="141"/>
      <c r="M6" s="141"/>
    </row>
    <row r="7" spans="1:13" ht="15" customHeight="1" x14ac:dyDescent="0.3">
      <c r="A7" s="139" t="s">
        <v>336</v>
      </c>
      <c r="B7" s="141">
        <v>513.91999999999996</v>
      </c>
      <c r="C7" s="141"/>
      <c r="D7" s="141">
        <v>508.31700000000001</v>
      </c>
      <c r="E7" s="141">
        <v>503.65530000000001</v>
      </c>
      <c r="F7" s="163"/>
      <c r="G7" s="163">
        <v>762.8229</v>
      </c>
      <c r="H7" s="163">
        <v>511.66</v>
      </c>
      <c r="I7" s="164"/>
      <c r="J7" s="141"/>
      <c r="K7" s="141"/>
      <c r="L7" s="141"/>
      <c r="M7" s="141"/>
    </row>
    <row r="8" spans="1:13" ht="15" customHeight="1" x14ac:dyDescent="0.3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">
      <c r="B11" s="162"/>
    </row>
    <row r="13" spans="1:13" ht="15" customHeight="1" x14ac:dyDescent="0.3">
      <c r="B13" s="178" t="s">
        <v>350</v>
      </c>
    </row>
    <row r="16" spans="1:13" ht="15" customHeight="1" x14ac:dyDescent="0.3">
      <c r="L16" t="s">
        <v>332</v>
      </c>
    </row>
  </sheetData>
  <sheetProtection algorithmName="SHA-512" hashValue="tiALAWPBElrgnBoWS9txk1PpdEXT1hlyO8cAXnpgCtNprgNG8WuheF/2jPaWvBGoOJhjrP3csVEusD2fj0tuiw==" saltValue="FmOkTMJ7eFpuhEzsLkwrH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4.4" x14ac:dyDescent="0.3"/>
  <sheetData>
    <row r="9" spans="1:10" x14ac:dyDescent="0.3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3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3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Vivi Rosing Olsen</cp:lastModifiedBy>
  <cp:lastPrinted>2020-09-02T17:01:21Z</cp:lastPrinted>
  <dcterms:created xsi:type="dcterms:W3CDTF">2015-05-04T12:02:48Z</dcterms:created>
  <dcterms:modified xsi:type="dcterms:W3CDTF">2023-08-01T11:51:55Z</dcterms:modified>
</cp:coreProperties>
</file>