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kuss-my.sharepoint.com/personal/annt_nanoq_gl/Documents/Skrivebord/Boligberegningsskema 2026/"/>
    </mc:Choice>
  </mc:AlternateContent>
  <xr:revisionPtr revIDLastSave="0" documentId="8_{624FB13C-A017-417C-BB0E-B7922406893F}" xr6:coauthVersionLast="47" xr6:coauthVersionMax="47" xr10:uidLastSave="{00000000-0000-0000-0000-000000000000}"/>
  <bookViews>
    <workbookView xWindow="735" yWindow="735" windowWidth="14610" windowHeight="14025" xr2:uid="{00000000-000D-0000-FFFF-FFFF00000000}"/>
  </bookViews>
  <sheets>
    <sheet name="Ark1" sheetId="1" r:id="rId1"/>
  </sheets>
  <definedNames>
    <definedName name="Antal_rum" comment="Vælg fra listen">'Ark1'!$D$78</definedName>
    <definedName name="_xlnm.Print_Area" localSheetId="0">'Ark1'!$C$1:$J$101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4" i="1" l="1"/>
  <c r="H211" i="1"/>
  <c r="M48" i="1" l="1"/>
  <c r="M31" i="1"/>
  <c r="J56" i="1" l="1"/>
  <c r="J39" i="1" l="1"/>
  <c r="J41" i="1" s="1"/>
  <c r="J58" i="1"/>
  <c r="J24" i="1" l="1"/>
  <c r="L82" i="1"/>
  <c r="M82" i="1" s="1"/>
  <c r="J84" i="1" s="1"/>
  <c r="J86" i="1" l="1"/>
</calcChain>
</file>

<file path=xl/sharedStrings.xml><?xml version="1.0" encoding="utf-8"?>
<sst xmlns="http://schemas.openxmlformats.org/spreadsheetml/2006/main" count="106" uniqueCount="78">
  <si>
    <t>kr.</t>
  </si>
  <si>
    <t>CPR-nr.:</t>
  </si>
  <si>
    <t>B-nr.:</t>
  </si>
  <si>
    <t>her.</t>
  </si>
  <si>
    <t>Postnr.:</t>
  </si>
  <si>
    <t>-</t>
  </si>
  <si>
    <t>Min</t>
  </si>
  <si>
    <t>Max</t>
  </si>
  <si>
    <t>Akeqanngitsumik tamakkiisumik ilaannakortumilluunniit ineqartitaanerup nalinga Akileraartarnermut Aqutsisoqarfiup</t>
  </si>
  <si>
    <t>Nalinga ingerlatsinermut aningaasartuummut aammalu illup nalingata qaffariaateqarneraranik katitigaavoq.</t>
  </si>
  <si>
    <t>Illup pissarsiarineqarnerani nalinga ukiumut qaffariaateqartinneqarnera 1,5%-imik naleqarpoq.</t>
  </si>
  <si>
    <t>(utaqqiisaasumik inigisat ilanngullugit) nalingata naatsorsuusiorneqarnera</t>
  </si>
  <si>
    <t>Innaallagissamik, imermik kiassarneqarnermillu atuisimanermut aningaasartuutiviit ilanngunneqassapput, tamakkununnga</t>
  </si>
  <si>
    <t>aningaasartuutit sulisitsisup akilertarsimappagit.</t>
  </si>
  <si>
    <t>Pequsersugaareerneranut tapeq naatsorsuusiornermi ilanngunneqassaaq - qulaani nalunaarut takuuk.</t>
  </si>
  <si>
    <t>Akeqanngitsumik ineeqqami ineqarnerup nalingata naatsorsornera</t>
  </si>
  <si>
    <t>Akeqanngitsumik ineqartitaasoqarpa?</t>
  </si>
  <si>
    <t>Ullut qassiuneri</t>
  </si>
  <si>
    <t>Piffissami ineqartitap nammineq akiliutai</t>
  </si>
  <si>
    <t xml:space="preserve">Pisortanit atugassiissutigineqartumik akeqanngitsumik najugaqarallartunut utaqqiisaasumik </t>
  </si>
  <si>
    <t xml:space="preserve">najugaqarallartunulluunniit ineqartitsinerup nalinga, inissiani immikkoortuni </t>
  </si>
  <si>
    <t>Initat qassiuneri</t>
  </si>
  <si>
    <t>Piffissami innaallagissamut, kiassarnermut il.il. Aningaasartuutiviit</t>
  </si>
  <si>
    <t>Piffissami ineqartitaanermut, innaallagissamut, kiassarnermut il.il. aningaasartuutit nammineq akilikkat</t>
  </si>
  <si>
    <t xml:space="preserve">najugaqarallartunulluunniit ineqartitsinerup nalinga, inoqutigiit ilaasut saniatigut allat igaffimmi </t>
  </si>
  <si>
    <t>perusuersartarfimmi atortorissaarutinut atorneqartunut atuisinnaatitaappata</t>
  </si>
  <si>
    <t>Akeqanngitsumik tamakkiisumik ilaannakortumilluunniit innaallagiaqarpa, kiassarneqarpa il.il.?</t>
  </si>
  <si>
    <t>Piffissami innaallagissamut, kiassarnermut il.il. aningaasartuutiviit</t>
  </si>
  <si>
    <t>Akeqanngitsumik tamakkiisumik ilaannakortumilluunniit ineqartitaanerup nalingata naatsorsornera</t>
  </si>
  <si>
    <t>Piffissami ineqartitap nammineq akiliutai (innaallagiaq,kiassarneq il.il. Immikkut akilersinneqartarsimanngippata)</t>
  </si>
  <si>
    <t>Akeqanngitsumik ineqartitaanerup illup suunera:</t>
  </si>
  <si>
    <t>Inigisaq m2-inngorlugu:</t>
  </si>
  <si>
    <t>Pissarsiarinerani m2-imut akia</t>
  </si>
  <si>
    <t>1. Uffarfik/anartarfik imermik kuutsinneqartartoq</t>
  </si>
  <si>
    <t>2. Kiassaateqarfimmit kiassarneqarneq/uuliamik/</t>
  </si>
  <si>
    <t xml:space="preserve">     innaallagissamillu kiassarneqarneq</t>
  </si>
  <si>
    <t>3. Innaallagiaq</t>
  </si>
  <si>
    <t>4. Imeqarneq imaluunniit imermut tanki</t>
  </si>
  <si>
    <t>5. Kissarsuut gassitortoq imaluunniit innaallagissamoortoq</t>
  </si>
  <si>
    <t>6. Oqorsaasersuineq, takuuk nalunaarut nr. 142</t>
  </si>
  <si>
    <t>Inigisaq sulisitsisumit pequssersugaava?</t>
  </si>
  <si>
    <t>Piffissami innaallagissamut, kiassarnermut il.il. aningaasartuutit nammineq akilikkat</t>
  </si>
  <si>
    <t>Immersugaq una nammineerluni nalunaarsuiffimmut ilanngunneqarluarsinnaavoq, taamaalilluni kingusinnerusukkut akileraarutitigut misissuinissanut atatillugu</t>
  </si>
  <si>
    <t>nassiuteqquneqassanngimmat</t>
  </si>
  <si>
    <t>Ateq:</t>
  </si>
  <si>
    <t>Najugaq:</t>
  </si>
  <si>
    <t>Illoqarfik:</t>
  </si>
  <si>
    <t>Katinnera akileraarusersorneqartussaq, A11-mi imm. 110-mut nuuttassat</t>
  </si>
  <si>
    <t>Ingerlatsinermut akiliut</t>
  </si>
  <si>
    <t>Ilaqutariinnut ataatsinut illunut aammalu illunut affarleriinnut</t>
  </si>
  <si>
    <t>Inissiarsuarnut aamma illunut uiguleriinnut il.il.</t>
  </si>
  <si>
    <t>Aningaasaliissutinut akiliut</t>
  </si>
  <si>
    <t>Aap</t>
  </si>
  <si>
    <t>Naagga</t>
  </si>
  <si>
    <t>Uffarfik</t>
  </si>
  <si>
    <t>Kiassarneq</t>
  </si>
  <si>
    <t>Innaallagiaq</t>
  </si>
  <si>
    <t>Imeq</t>
  </si>
  <si>
    <t>Gassi</t>
  </si>
  <si>
    <t>Initat amerlassusaat</t>
  </si>
  <si>
    <t>Pissarsiarinerani nalinga</t>
  </si>
  <si>
    <t>Akeqanngitsumik ineqarnerup 2022-imi nalinga</t>
  </si>
  <si>
    <t>Ullormut nalinga</t>
  </si>
  <si>
    <t>Oqorsaasersuutit</t>
  </si>
  <si>
    <t>Ukioq</t>
  </si>
  <si>
    <t>Ukiumi ullut</t>
  </si>
  <si>
    <t>Pequsersugaareernerani nalinga</t>
  </si>
  <si>
    <t>Akeqanngitsumik najugaqarallernermi inimut imaluunniit</t>
  </si>
  <si>
    <t xml:space="preserve"> ineeqqamut ataatsimut</t>
  </si>
  <si>
    <t>Makkua arlaat amigaataappat?</t>
  </si>
  <si>
    <t>Akeqanngitsumik najugaqartitaasoqarpa?</t>
  </si>
  <si>
    <t>Ukiumut aningaasarsiorfiusumut 2025-mut ingerlatsinermi aningaasartuutinut akiliut ilaqutariinnut ataatsinut illunut aammalu illunut</t>
  </si>
  <si>
    <t xml:space="preserve">Naatsorsuinermi iluaqutissatut skema Namminersortunut  - Akeqanngitsumik ineqartitaanerup </t>
  </si>
  <si>
    <r>
      <t xml:space="preserve">Ukioq aningaasarsiorfik:   </t>
    </r>
    <r>
      <rPr>
        <b/>
        <u/>
        <sz val="12"/>
        <color theme="1"/>
        <rFont val="Calibri"/>
        <family val="2"/>
        <scheme val="minor"/>
      </rPr>
      <t>2026</t>
    </r>
  </si>
  <si>
    <r>
      <t>affarleriinnut m2-imut 504</t>
    </r>
    <r>
      <rPr>
        <b/>
        <sz val="11"/>
        <color theme="1"/>
        <rFont val="Calibri"/>
        <family val="2"/>
        <scheme val="minor"/>
      </rPr>
      <t xml:space="preserve"> koruuniuvoq</t>
    </r>
    <r>
      <rPr>
        <sz val="11"/>
        <color theme="1"/>
        <rFont val="Calibri"/>
        <family val="2"/>
        <scheme val="minor"/>
      </rPr>
      <t xml:space="preserve"> aamma inissiarsuarnut aamma illunut uiguleriinnut il.il. ukiumut m2-imut </t>
    </r>
    <r>
      <rPr>
        <b/>
        <sz val="11"/>
        <color theme="1"/>
        <rFont val="Calibri"/>
        <family val="2"/>
        <scheme val="minor"/>
      </rPr>
      <t>559 koruuninik</t>
    </r>
    <r>
      <rPr>
        <sz val="11"/>
        <color theme="1"/>
        <rFont val="Calibri"/>
        <family val="2"/>
        <scheme val="minor"/>
      </rPr>
      <t xml:space="preserve"> annertussuseqarluni.</t>
    </r>
  </si>
  <si>
    <r>
      <t>Illup pissarsiarineqarnerani naliusoq m2-imut minnerpaamik</t>
    </r>
    <r>
      <rPr>
        <b/>
        <sz val="11"/>
        <color theme="1"/>
        <rFont val="Calibri"/>
        <family val="2"/>
        <scheme val="minor"/>
      </rPr>
      <t xml:space="preserve"> 7.658 koruuniuvoq</t>
    </r>
    <r>
      <rPr>
        <sz val="11"/>
        <color theme="1"/>
        <rFont val="Calibri"/>
        <family val="2"/>
        <scheme val="minor"/>
      </rPr>
      <t xml:space="preserve"> m2-imullu annerpaamik </t>
    </r>
    <r>
      <rPr>
        <b/>
        <sz val="11"/>
        <color theme="1"/>
        <rFont val="Calibri"/>
        <family val="2"/>
        <scheme val="minor"/>
      </rPr>
      <t>36.416 koruuniulluni</t>
    </r>
    <r>
      <rPr>
        <sz val="11"/>
        <color theme="1"/>
        <rFont val="Calibri"/>
        <family val="2"/>
        <scheme val="minor"/>
      </rPr>
      <t>.</t>
    </r>
  </si>
  <si>
    <r>
      <t xml:space="preserve">Akeqanngitsumik ineqartitaanermi nalinga ukiumut </t>
    </r>
    <r>
      <rPr>
        <b/>
        <sz val="11"/>
        <color theme="1"/>
        <rFont val="Calibri"/>
        <family val="2"/>
        <scheme val="minor"/>
      </rPr>
      <t>19.146 koruunimut</t>
    </r>
    <r>
      <rPr>
        <sz val="11"/>
        <color theme="1"/>
        <rFont val="Calibri"/>
        <family val="2"/>
        <scheme val="minor"/>
      </rPr>
      <t xml:space="preserve"> aalajangersarneqarpoq.</t>
    </r>
  </si>
  <si>
    <t>nalunaarutaa nr. 164, 6. oktober 2025-imeersoq naapertorlugu naatsorsorneqassaaq. Nalunaarut aaneqarsinnaavoq uani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</si>
</sst>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&quot;kr.&quot;\ #,##0;[Red]&quot;kr.&quot;\ \-#,##0"/>
    <numFmt numFmtId="165" formatCode="_ * #,##0_ ;_ * \-#,##0_ ;_ * &quot;-&quot;??_ ;_ @_ "/>
    <numFmt numFmtId="166" formatCode="0_ ;\-0\ "/>
    <numFmt numFmtId="167" formatCode="#,##0_ ;\-#,##0\ 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57">
    <xf numFmtId="0" fontId="0" fillId="0" borderId="0" xfId="0"/>
    <xf numFmtId="0" fontId="6" fillId="0" borderId="0" xfId="0" applyFont="1"/>
    <xf numFmtId="0" fontId="0" fillId="2" borderId="2" xfId="0" applyFill="1" applyBorder="1" applyAlignment="1" applyProtection="1">
      <alignment horizontal="center"/>
      <protection locked="0" hidden="1"/>
    </xf>
    <xf numFmtId="0" fontId="8" fillId="0" borderId="0" xfId="0" applyFont="1"/>
    <xf numFmtId="0" fontId="0" fillId="0" borderId="0" xfId="0" applyAlignment="1">
      <alignment horizontal="left"/>
    </xf>
    <xf numFmtId="165" fontId="0" fillId="2" borderId="2" xfId="2" applyNumberFormat="1" applyFont="1" applyFill="1" applyBorder="1" applyProtection="1">
      <protection locked="0"/>
    </xf>
    <xf numFmtId="165" fontId="0" fillId="2" borderId="2" xfId="2" applyNumberFormat="1" applyFont="1" applyFill="1" applyBorder="1" applyProtection="1">
      <protection locked="0" hidden="1"/>
    </xf>
    <xf numFmtId="0" fontId="0" fillId="2" borderId="2" xfId="0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" fontId="0" fillId="2" borderId="2" xfId="0" applyNumberFormat="1" applyFill="1" applyBorder="1" applyProtection="1">
      <protection locked="0"/>
    </xf>
    <xf numFmtId="0" fontId="9" fillId="0" borderId="0" xfId="0" applyFont="1"/>
    <xf numFmtId="0" fontId="0" fillId="2" borderId="2" xfId="0" applyFill="1" applyBorder="1" applyAlignment="1" applyProtection="1">
      <alignment horizontal="center"/>
      <protection locked="0"/>
    </xf>
    <xf numFmtId="167" fontId="0" fillId="4" borderId="1" xfId="2" applyNumberFormat="1" applyFont="1" applyFill="1" applyBorder="1" applyProtection="1">
      <protection hidden="1"/>
    </xf>
    <xf numFmtId="167" fontId="0" fillId="4" borderId="2" xfId="2" applyNumberFormat="1" applyFont="1" applyFill="1" applyBorder="1" applyAlignment="1" applyProtection="1">
      <alignment horizontal="right"/>
      <protection hidden="1"/>
    </xf>
    <xf numFmtId="3" fontId="0" fillId="2" borderId="2" xfId="0" applyNumberFormat="1" applyFill="1" applyBorder="1" applyAlignment="1" applyProtection="1">
      <alignment horizontal="right"/>
      <protection locked="0"/>
    </xf>
    <xf numFmtId="0" fontId="10" fillId="0" borderId="0" xfId="0" applyFont="1"/>
    <xf numFmtId="165" fontId="6" fillId="0" borderId="0" xfId="2" applyNumberFormat="1" applyFont="1" applyFill="1"/>
    <xf numFmtId="3" fontId="0" fillId="2" borderId="2" xfId="0" applyNumberFormat="1" applyFill="1" applyBorder="1" applyAlignment="1" applyProtection="1">
      <alignment horizontal="center"/>
      <protection locked="0" hidden="1"/>
    </xf>
    <xf numFmtId="3" fontId="0" fillId="2" borderId="2" xfId="0" applyNumberFormat="1" applyFill="1" applyBorder="1" applyProtection="1">
      <protection locked="0" hidden="1"/>
    </xf>
    <xf numFmtId="0" fontId="11" fillId="0" borderId="0" xfId="0" applyFont="1"/>
    <xf numFmtId="0" fontId="12" fillId="0" borderId="0" xfId="0" applyFont="1"/>
    <xf numFmtId="0" fontId="14" fillId="0" borderId="0" xfId="0" applyFont="1"/>
    <xf numFmtId="10" fontId="6" fillId="0" borderId="0" xfId="0" applyNumberFormat="1" applyFont="1"/>
    <xf numFmtId="43" fontId="6" fillId="0" borderId="0" xfId="2" applyFont="1" applyFill="1"/>
    <xf numFmtId="166" fontId="6" fillId="0" borderId="0" xfId="2" applyNumberFormat="1" applyFont="1" applyFill="1"/>
    <xf numFmtId="9" fontId="6" fillId="0" borderId="0" xfId="2" applyNumberFormat="1" applyFont="1" applyFill="1"/>
    <xf numFmtId="4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13" fillId="5" borderId="0" xfId="0" applyFont="1" applyFill="1"/>
    <xf numFmtId="0" fontId="5" fillId="5" borderId="0" xfId="0" applyFont="1" applyFill="1"/>
    <xf numFmtId="3" fontId="0" fillId="5" borderId="0" xfId="0" applyNumberFormat="1" applyFill="1" applyAlignment="1" applyProtection="1">
      <alignment horizontal="right"/>
      <protection locked="0"/>
    </xf>
    <xf numFmtId="3" fontId="1" fillId="6" borderId="3" xfId="2" applyNumberFormat="1" applyFont="1" applyFill="1" applyBorder="1" applyProtection="1">
      <protection hidden="1"/>
    </xf>
    <xf numFmtId="167" fontId="4" fillId="4" borderId="1" xfId="2" applyNumberFormat="1" applyFont="1" applyFill="1" applyBorder="1" applyProtection="1">
      <protection hidden="1"/>
    </xf>
    <xf numFmtId="165" fontId="6" fillId="0" borderId="0" xfId="0" applyNumberFormat="1" applyFont="1"/>
    <xf numFmtId="0" fontId="0" fillId="5" borderId="0" xfId="0" applyFill="1" applyAlignment="1" applyProtection="1">
      <alignment horizontal="center"/>
      <protection locked="0" hidden="1"/>
    </xf>
    <xf numFmtId="0" fontId="0" fillId="5" borderId="7" xfId="0" applyFill="1" applyBorder="1" applyAlignment="1" applyProtection="1">
      <alignment horizontal="center"/>
      <protection locked="0" hidden="1"/>
    </xf>
    <xf numFmtId="0" fontId="15" fillId="0" borderId="0" xfId="0" applyFont="1"/>
    <xf numFmtId="0" fontId="7" fillId="0" borderId="0" xfId="0" applyFont="1" applyAlignment="1">
      <alignment horizontal="left"/>
    </xf>
    <xf numFmtId="0" fontId="3" fillId="0" borderId="0" xfId="1" applyAlignment="1" applyProtection="1">
      <alignment horizontal="center"/>
      <protection locked="0" hidden="1"/>
    </xf>
    <xf numFmtId="164" fontId="0" fillId="0" borderId="0" xfId="0" applyNumberFormat="1"/>
    <xf numFmtId="0" fontId="16" fillId="5" borderId="0" xfId="0" applyFont="1" applyFill="1" applyAlignment="1">
      <alignment wrapText="1"/>
    </xf>
    <xf numFmtId="0" fontId="1" fillId="5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1" fillId="6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0" borderId="4" xfId="0" applyBorder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0" fillId="2" borderId="5" xfId="0" applyFill="1" applyBorder="1" applyAlignment="1" applyProtection="1">
      <alignment horizontal="left"/>
      <protection locked="0" hidden="1"/>
    </xf>
    <xf numFmtId="0" fontId="0" fillId="2" borderId="6" xfId="0" applyFill="1" applyBorder="1" applyAlignment="1" applyProtection="1">
      <alignment horizontal="left"/>
      <protection locked="0" hidden="1"/>
    </xf>
  </cellXfs>
  <cellStyles count="3">
    <cellStyle name="Komma" xfId="2" builtinId="3"/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ka.gl/emner/borger/meddelelser/meddelelser-fra-2021?sc_lang=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73"/>
  <sheetViews>
    <sheetView showGridLines="0" tabSelected="1" topLeftCell="C1" zoomScaleNormal="100" workbookViewId="0">
      <selection activeCell="H24" sqref="H24"/>
    </sheetView>
  </sheetViews>
  <sheetFormatPr defaultRowHeight="15" x14ac:dyDescent="0.25"/>
  <cols>
    <col min="1" max="2" width="9.140625" hidden="1" customWidth="1"/>
    <col min="3" max="3" width="13.7109375" customWidth="1"/>
    <col min="5" max="5" width="24.28515625" customWidth="1"/>
    <col min="6" max="6" width="9.140625" customWidth="1"/>
    <col min="7" max="7" width="52.140625" customWidth="1"/>
    <col min="8" max="8" width="9.140625" customWidth="1"/>
    <col min="9" max="9" width="3.7109375" customWidth="1"/>
    <col min="10" max="10" width="14.85546875" customWidth="1"/>
    <col min="11" max="11" width="9.140625" style="1"/>
    <col min="12" max="12" width="13.5703125" style="1" bestFit="1" customWidth="1"/>
    <col min="13" max="13" width="13.85546875" style="1" customWidth="1"/>
    <col min="14" max="19" width="9.140625" style="1"/>
  </cols>
  <sheetData>
    <row r="1" spans="3:24" ht="18.75" x14ac:dyDescent="0.3">
      <c r="C1" s="45" t="s">
        <v>72</v>
      </c>
      <c r="D1" s="45"/>
      <c r="E1" s="45"/>
      <c r="F1" s="45"/>
      <c r="G1" s="45"/>
      <c r="H1" s="45"/>
      <c r="I1" s="45"/>
      <c r="J1" s="45"/>
      <c r="K1" s="20"/>
      <c r="L1" s="20"/>
    </row>
    <row r="2" spans="3:24" ht="18.75" x14ac:dyDescent="0.3">
      <c r="C2" s="45" t="s">
        <v>11</v>
      </c>
      <c r="D2" s="45"/>
      <c r="E2" s="45"/>
      <c r="F2" s="45"/>
      <c r="G2" s="45"/>
      <c r="H2" s="45"/>
      <c r="I2" s="45"/>
      <c r="J2" s="45"/>
      <c r="K2" s="20"/>
      <c r="L2" s="20"/>
    </row>
    <row r="3" spans="3:24" ht="15.75" x14ac:dyDescent="0.25">
      <c r="C3" s="47" t="s">
        <v>73</v>
      </c>
      <c r="D3" s="47"/>
      <c r="E3" s="47"/>
    </row>
    <row r="4" spans="3:24" ht="8.1" customHeight="1" x14ac:dyDescent="0.25"/>
    <row r="5" spans="3:24" x14ac:dyDescent="0.25">
      <c r="C5" s="46" t="s">
        <v>8</v>
      </c>
      <c r="D5" s="46"/>
      <c r="E5" s="46"/>
      <c r="F5" s="46"/>
      <c r="G5" s="46"/>
      <c r="H5" s="46"/>
      <c r="I5" s="46"/>
      <c r="J5" s="46"/>
    </row>
    <row r="6" spans="3:24" x14ac:dyDescent="0.25">
      <c r="C6" t="s">
        <v>77</v>
      </c>
      <c r="J6" s="41" t="s">
        <v>3</v>
      </c>
      <c r="L6" s="17"/>
    </row>
    <row r="7" spans="3:24" x14ac:dyDescent="0.25">
      <c r="C7" s="46" t="s">
        <v>9</v>
      </c>
      <c r="D7" s="46"/>
      <c r="E7" s="46"/>
      <c r="F7" s="46"/>
      <c r="G7" s="46"/>
      <c r="H7" s="46"/>
      <c r="I7" s="46"/>
      <c r="L7" s="17"/>
    </row>
    <row r="8" spans="3:24" ht="8.1" customHeight="1" x14ac:dyDescent="0.25">
      <c r="L8" s="17"/>
    </row>
    <row r="9" spans="3:24" x14ac:dyDescent="0.25">
      <c r="C9" s="46" t="s">
        <v>71</v>
      </c>
      <c r="D9" s="46"/>
      <c r="E9" s="46"/>
      <c r="F9" s="46"/>
      <c r="G9" s="46"/>
      <c r="H9" s="46"/>
      <c r="I9" s="46"/>
      <c r="J9" s="46"/>
      <c r="L9" s="17"/>
    </row>
    <row r="10" spans="3:24" x14ac:dyDescent="0.25">
      <c r="C10" s="46" t="s">
        <v>74</v>
      </c>
      <c r="D10" s="46"/>
      <c r="E10" s="46"/>
      <c r="F10" s="46"/>
      <c r="G10" s="46"/>
      <c r="H10" s="46"/>
      <c r="I10" s="46"/>
      <c r="J10" s="46"/>
      <c r="L10" s="17"/>
    </row>
    <row r="11" spans="3:24" ht="8.1" customHeight="1" x14ac:dyDescent="0.25">
      <c r="T11" s="11"/>
      <c r="U11" s="11"/>
      <c r="V11" s="11"/>
      <c r="W11" s="11"/>
      <c r="X11" s="11"/>
    </row>
    <row r="12" spans="3:24" x14ac:dyDescent="0.25">
      <c r="C12" s="46" t="s">
        <v>10</v>
      </c>
      <c r="D12" s="46"/>
      <c r="E12" s="46"/>
      <c r="F12" s="46"/>
      <c r="G12" s="46"/>
      <c r="H12" s="46"/>
      <c r="I12" s="46"/>
      <c r="J12" s="46"/>
      <c r="L12" s="17"/>
      <c r="T12" s="11"/>
      <c r="U12" s="11"/>
      <c r="V12" s="11"/>
      <c r="W12" s="11"/>
      <c r="X12" s="11"/>
    </row>
    <row r="13" spans="3:24" x14ac:dyDescent="0.25">
      <c r="C13" s="42" t="s">
        <v>75</v>
      </c>
      <c r="D13" s="42"/>
      <c r="E13" s="42"/>
      <c r="F13" s="42"/>
      <c r="G13" s="42"/>
      <c r="H13" s="42"/>
      <c r="I13" s="42"/>
      <c r="T13" s="11"/>
      <c r="U13" s="11"/>
      <c r="V13" s="11"/>
      <c r="W13" s="11"/>
      <c r="X13" s="11"/>
    </row>
    <row r="14" spans="3:24" ht="8.1" customHeight="1" x14ac:dyDescent="0.25">
      <c r="T14" s="11"/>
      <c r="U14" s="11"/>
      <c r="V14" s="11"/>
      <c r="W14" s="11"/>
      <c r="X14" s="11"/>
    </row>
    <row r="15" spans="3:24" x14ac:dyDescent="0.25">
      <c r="C15" s="46" t="s">
        <v>12</v>
      </c>
      <c r="D15" s="46"/>
      <c r="E15" s="46"/>
      <c r="F15" s="46"/>
      <c r="G15" s="46"/>
      <c r="H15" s="46"/>
      <c r="I15" s="46"/>
      <c r="J15" s="46"/>
      <c r="L15" s="17"/>
      <c r="T15" s="11"/>
      <c r="U15" s="11"/>
      <c r="V15" s="11"/>
      <c r="W15" s="11"/>
      <c r="X15" s="11"/>
    </row>
    <row r="16" spans="3:24" x14ac:dyDescent="0.25">
      <c r="C16" s="46" t="s">
        <v>13</v>
      </c>
      <c r="D16" s="46"/>
      <c r="E16" s="46"/>
      <c r="F16" s="46"/>
      <c r="G16" s="46"/>
      <c r="H16" s="46"/>
      <c r="I16" s="46"/>
      <c r="J16" s="46"/>
      <c r="L16" s="17"/>
      <c r="T16" s="11"/>
      <c r="U16" s="11"/>
      <c r="V16" s="11"/>
      <c r="W16" s="11"/>
      <c r="X16" s="11"/>
    </row>
    <row r="17" spans="1:26" ht="8.1" customHeight="1" x14ac:dyDescent="0.25">
      <c r="C17" s="4"/>
      <c r="D17" s="4"/>
      <c r="E17" s="4"/>
      <c r="F17" s="4"/>
      <c r="G17" s="4"/>
      <c r="H17" s="4"/>
      <c r="I17" s="4"/>
      <c r="J17" s="4"/>
      <c r="L17" s="17"/>
      <c r="T17" s="11"/>
      <c r="U17" s="11"/>
      <c r="V17" s="11"/>
      <c r="W17" s="11"/>
      <c r="X17" s="11"/>
    </row>
    <row r="18" spans="1:26" ht="15" customHeight="1" x14ac:dyDescent="0.25">
      <c r="C18" s="46" t="s">
        <v>14</v>
      </c>
      <c r="D18" s="46"/>
      <c r="E18" s="46"/>
      <c r="F18" s="46"/>
      <c r="G18" s="46"/>
      <c r="H18" s="46"/>
      <c r="I18" s="46"/>
      <c r="J18" s="46"/>
      <c r="L18" s="17"/>
      <c r="T18" s="11"/>
      <c r="U18" s="11"/>
      <c r="V18" s="11"/>
      <c r="W18" s="11"/>
      <c r="X18" s="11"/>
      <c r="Y18" s="11"/>
    </row>
    <row r="19" spans="1:26" ht="8.1" customHeight="1" x14ac:dyDescent="0.25">
      <c r="C19" s="4"/>
      <c r="D19" s="4"/>
      <c r="E19" s="4"/>
      <c r="F19" s="4"/>
      <c r="G19" s="4"/>
      <c r="H19" s="4"/>
      <c r="T19" s="11"/>
      <c r="U19" s="11"/>
      <c r="V19" s="11"/>
      <c r="W19" s="11"/>
      <c r="X19" s="11"/>
      <c r="Y19" s="11"/>
    </row>
    <row r="20" spans="1:26" x14ac:dyDescent="0.25">
      <c r="C20" s="46" t="s">
        <v>76</v>
      </c>
      <c r="D20" s="46"/>
      <c r="E20" s="46"/>
      <c r="F20" s="46"/>
      <c r="G20" s="46"/>
      <c r="H20" s="46"/>
      <c r="I20" s="46"/>
      <c r="J20" s="46"/>
      <c r="T20" s="11"/>
      <c r="U20" s="11"/>
      <c r="V20" s="11"/>
      <c r="W20" s="11"/>
      <c r="X20" s="11"/>
      <c r="Y20" s="11"/>
    </row>
    <row r="21" spans="1:26" ht="8.1" customHeight="1" x14ac:dyDescent="0.25">
      <c r="T21" s="11"/>
      <c r="U21" s="11"/>
      <c r="V21" s="11"/>
      <c r="W21" s="11"/>
      <c r="X21" s="11"/>
      <c r="Y21" s="11"/>
    </row>
    <row r="22" spans="1:26" ht="15.75" x14ac:dyDescent="0.25">
      <c r="C22" s="49" t="s">
        <v>15</v>
      </c>
      <c r="D22" s="49"/>
      <c r="E22" s="49"/>
      <c r="F22" s="49"/>
      <c r="G22" s="49"/>
      <c r="H22" s="49"/>
      <c r="I22" s="49"/>
      <c r="J22" s="32"/>
      <c r="T22" s="11"/>
      <c r="U22" s="11"/>
      <c r="V22" s="11"/>
      <c r="W22" s="11"/>
      <c r="X22" s="11"/>
      <c r="Y22" s="11"/>
    </row>
    <row r="23" spans="1:26" ht="5.25" customHeight="1" x14ac:dyDescent="0.25">
      <c r="T23" s="11"/>
      <c r="U23" s="11"/>
      <c r="V23" s="11"/>
      <c r="W23" s="11"/>
      <c r="X23" s="11"/>
      <c r="Y23" s="11"/>
    </row>
    <row r="24" spans="1:26" x14ac:dyDescent="0.25">
      <c r="A24" t="s">
        <v>16</v>
      </c>
      <c r="B24" s="2" t="s">
        <v>52</v>
      </c>
      <c r="G24" s="8" t="s">
        <v>17</v>
      </c>
      <c r="H24" s="2"/>
      <c r="J24" s="14">
        <f>IF(B24=H208,0,H24*H211)</f>
        <v>0</v>
      </c>
      <c r="L24" s="17"/>
      <c r="T24" s="11"/>
      <c r="U24" s="11"/>
      <c r="V24" s="11"/>
      <c r="W24" s="11"/>
      <c r="X24" s="11"/>
      <c r="Y24" s="11"/>
    </row>
    <row r="25" spans="1:26" x14ac:dyDescent="0.25">
      <c r="C25" s="46" t="s">
        <v>18</v>
      </c>
      <c r="D25" s="46"/>
      <c r="E25" s="46"/>
      <c r="I25" s="9" t="s">
        <v>5</v>
      </c>
      <c r="J25" s="15"/>
      <c r="T25" s="11"/>
      <c r="U25" s="11"/>
      <c r="V25" s="11"/>
      <c r="W25" s="11"/>
      <c r="X25" s="11"/>
      <c r="Y25" s="11"/>
    </row>
    <row r="26" spans="1:26" ht="8.1" customHeight="1" x14ac:dyDescent="0.25">
      <c r="I26" s="9"/>
      <c r="J26" s="33"/>
      <c r="T26" s="11"/>
      <c r="U26" s="11"/>
      <c r="V26" s="11"/>
      <c r="W26" s="11"/>
      <c r="X26" s="11"/>
      <c r="Y26" s="11"/>
    </row>
    <row r="27" spans="1:26" ht="15.75" hidden="1" customHeight="1" x14ac:dyDescent="0.25">
      <c r="C27" s="49" t="s">
        <v>19</v>
      </c>
      <c r="D27" s="49"/>
      <c r="E27" s="49"/>
      <c r="F27" s="49"/>
      <c r="G27" s="49"/>
      <c r="H27" s="49"/>
      <c r="I27" s="49"/>
      <c r="J27" s="32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11"/>
    </row>
    <row r="28" spans="1:26" ht="15.75" hidden="1" x14ac:dyDescent="0.25">
      <c r="C28" s="49" t="s">
        <v>20</v>
      </c>
      <c r="D28" s="49"/>
      <c r="E28" s="49"/>
      <c r="F28" s="49"/>
      <c r="G28" s="49"/>
      <c r="H28" s="49"/>
      <c r="I28" s="49"/>
      <c r="J28" s="32"/>
      <c r="K28" s="39"/>
      <c r="S28" s="11"/>
      <c r="T28" s="11"/>
      <c r="U28" s="11"/>
      <c r="V28" s="11"/>
      <c r="W28" s="11"/>
      <c r="X28" s="11"/>
      <c r="Y28" s="11"/>
      <c r="Z28" s="11"/>
    </row>
    <row r="29" spans="1:26" ht="6" hidden="1" customHeight="1" x14ac:dyDescent="0.25">
      <c r="I29" s="9"/>
      <c r="J29" s="11"/>
      <c r="S29" s="11"/>
      <c r="T29" s="11"/>
      <c r="U29" s="11"/>
      <c r="V29" s="11"/>
      <c r="W29" s="11"/>
      <c r="X29" s="11"/>
      <c r="Y29" s="11"/>
    </row>
    <row r="30" spans="1:26" hidden="1" x14ac:dyDescent="0.25">
      <c r="A30" t="s">
        <v>70</v>
      </c>
      <c r="B30" s="12" t="s">
        <v>52</v>
      </c>
      <c r="G30" s="8" t="s">
        <v>17</v>
      </c>
      <c r="H30" s="12"/>
      <c r="I30" s="9"/>
      <c r="J30" s="11"/>
      <c r="S30" s="11"/>
      <c r="T30" s="11"/>
      <c r="U30" s="11"/>
      <c r="V30" s="11"/>
      <c r="W30" s="11"/>
      <c r="X30" s="11"/>
      <c r="Y30" s="11"/>
    </row>
    <row r="31" spans="1:26" hidden="1" x14ac:dyDescent="0.25">
      <c r="G31" s="8" t="s">
        <v>21</v>
      </c>
      <c r="H31" s="12"/>
      <c r="I31" s="9"/>
      <c r="J31" s="11"/>
      <c r="M31" s="1">
        <f>IF(B30=H208,0,IF(H30&gt;360,360/30,(H30/30))*IF(H31&lt;1,0,VLOOKUP(H31,C215:D229,2)))</f>
        <v>0</v>
      </c>
      <c r="S31" s="11"/>
      <c r="T31" s="11"/>
      <c r="U31" s="11"/>
      <c r="V31" s="11"/>
      <c r="W31" s="11"/>
      <c r="X31" s="11"/>
      <c r="Y31" s="11"/>
    </row>
    <row r="32" spans="1:26" ht="8.1" hidden="1" customHeight="1" x14ac:dyDescent="0.25">
      <c r="H32" s="9"/>
      <c r="I32" s="11"/>
      <c r="J32" s="11"/>
      <c r="S32" s="11"/>
      <c r="T32" s="11"/>
      <c r="U32" s="11"/>
      <c r="V32" s="11"/>
      <c r="W32" s="11"/>
      <c r="X32" s="11"/>
      <c r="Y32" s="11"/>
    </row>
    <row r="33" spans="1:25" hidden="1" x14ac:dyDescent="0.25">
      <c r="C33" s="46" t="s">
        <v>18</v>
      </c>
      <c r="D33" s="46"/>
      <c r="E33" s="46"/>
      <c r="F33" s="46"/>
      <c r="G33" s="46"/>
      <c r="I33" s="9" t="s">
        <v>5</v>
      </c>
      <c r="J33" s="10"/>
      <c r="S33" s="11"/>
      <c r="T33" s="11"/>
      <c r="U33" s="11"/>
      <c r="V33" s="11"/>
      <c r="W33" s="11"/>
      <c r="X33" s="11"/>
      <c r="Y33" s="11"/>
    </row>
    <row r="34" spans="1:25" ht="8.1" hidden="1" customHeight="1" x14ac:dyDescent="0.25">
      <c r="H34" s="9"/>
      <c r="I34" s="11"/>
      <c r="J34" s="11"/>
      <c r="S34" s="11"/>
      <c r="T34" s="11"/>
      <c r="U34" s="11"/>
      <c r="V34" s="11"/>
      <c r="W34" s="11"/>
      <c r="X34" s="11"/>
      <c r="Y34" s="11"/>
    </row>
    <row r="35" spans="1:25" hidden="1" x14ac:dyDescent="0.25">
      <c r="C35" s="46" t="s">
        <v>26</v>
      </c>
      <c r="D35" s="46"/>
      <c r="E35" s="46"/>
      <c r="F35" s="46"/>
      <c r="G35" s="50"/>
      <c r="H35" s="2"/>
      <c r="S35" s="11"/>
      <c r="T35" s="11"/>
      <c r="U35" s="11"/>
      <c r="V35" s="11"/>
      <c r="W35" s="11"/>
      <c r="X35" s="11"/>
      <c r="Y35" s="11"/>
    </row>
    <row r="36" spans="1:25" ht="7.5" hidden="1" customHeight="1" x14ac:dyDescent="0.25">
      <c r="S36" s="11"/>
      <c r="T36" s="11"/>
      <c r="U36" s="11"/>
      <c r="V36" s="11"/>
      <c r="W36" s="11"/>
      <c r="X36" s="11"/>
      <c r="Y36" s="11"/>
    </row>
    <row r="37" spans="1:25" hidden="1" x14ac:dyDescent="0.25">
      <c r="C37" s="46" t="s">
        <v>27</v>
      </c>
      <c r="D37" s="46"/>
      <c r="E37" s="46"/>
      <c r="F37" s="46"/>
      <c r="G37" s="50"/>
      <c r="H37" s="6"/>
      <c r="I37" s="4" t="s">
        <v>0</v>
      </c>
      <c r="S37" s="11"/>
      <c r="T37" s="11"/>
      <c r="U37" s="11"/>
      <c r="V37" s="11"/>
      <c r="W37" s="11"/>
      <c r="X37" s="11"/>
      <c r="Y37" s="11"/>
    </row>
    <row r="38" spans="1:25" ht="7.5" hidden="1" customHeight="1" x14ac:dyDescent="0.25">
      <c r="S38" s="11"/>
      <c r="T38" s="11"/>
      <c r="U38" s="11"/>
      <c r="V38" s="11"/>
      <c r="W38" s="11"/>
      <c r="X38" s="11"/>
      <c r="Y38" s="11"/>
    </row>
    <row r="39" spans="1:25" hidden="1" x14ac:dyDescent="0.25">
      <c r="C39" s="46" t="s">
        <v>23</v>
      </c>
      <c r="D39" s="46"/>
      <c r="E39" s="46"/>
      <c r="F39" s="46"/>
      <c r="G39" s="50"/>
      <c r="H39" s="19"/>
      <c r="I39" s="4" t="s">
        <v>0</v>
      </c>
      <c r="J39" s="13">
        <f>IF(IF(H35=H208,0,IF(H37&lt;0,0,H37)-IF(H39&lt;0,0,H39))&lt;0,0,IF(H35=H208,0,IF(H37&lt;0,0,H37)-IF(H39&lt;0,0,H39)))</f>
        <v>0</v>
      </c>
      <c r="S39" s="11"/>
      <c r="T39" s="11"/>
      <c r="U39" s="11"/>
      <c r="V39" s="11"/>
      <c r="W39" s="11"/>
      <c r="X39" s="11"/>
      <c r="Y39" s="11"/>
    </row>
    <row r="40" spans="1:25" ht="8.1" hidden="1" customHeight="1" x14ac:dyDescent="0.25">
      <c r="H40" s="9"/>
      <c r="I40" s="11"/>
      <c r="J40" s="11"/>
      <c r="S40" s="11"/>
      <c r="T40" s="11"/>
      <c r="U40" s="11"/>
      <c r="V40" s="11"/>
      <c r="W40" s="11"/>
      <c r="X40" s="11"/>
      <c r="Y40" s="11"/>
    </row>
    <row r="41" spans="1:25" ht="16.5" hidden="1" thickBot="1" x14ac:dyDescent="0.3">
      <c r="C41" s="48" t="s">
        <v>47</v>
      </c>
      <c r="D41" s="48"/>
      <c r="E41" s="48"/>
      <c r="F41" s="48"/>
      <c r="G41" s="48"/>
      <c r="H41" s="48"/>
      <c r="I41" s="48"/>
      <c r="J41" s="34">
        <f>IF(B30=H208,0,IF(IF(M31&lt;0,0,M31)+IF(J39&lt;0,0,J39)-IF(J33&lt;0,0,J33)&lt;0,0,IF(M31&lt;0,0,M31)+IF(J39&lt;0,0,J39)-IF(J33&lt;0,0,J33)))</f>
        <v>0</v>
      </c>
      <c r="S41" s="11"/>
      <c r="T41" s="11"/>
      <c r="U41" s="11"/>
      <c r="V41" s="11"/>
      <c r="W41" s="11"/>
      <c r="X41" s="11"/>
      <c r="Y41" s="11"/>
    </row>
    <row r="42" spans="1:25" ht="8.1" hidden="1" customHeight="1" thickTop="1" x14ac:dyDescent="0.25">
      <c r="I42" s="9"/>
      <c r="J42" s="11"/>
      <c r="S42" s="11"/>
      <c r="T42" s="11"/>
      <c r="U42" s="11"/>
      <c r="V42" s="11"/>
      <c r="W42" s="11"/>
      <c r="X42" s="11"/>
      <c r="Y42" s="11"/>
    </row>
    <row r="43" spans="1:25" ht="15.75" hidden="1" x14ac:dyDescent="0.25">
      <c r="C43" s="49" t="s">
        <v>19</v>
      </c>
      <c r="D43" s="49"/>
      <c r="E43" s="49"/>
      <c r="F43" s="49"/>
      <c r="G43" s="49"/>
      <c r="H43" s="49"/>
      <c r="I43" s="49"/>
      <c r="J43" s="31"/>
      <c r="K43" s="22"/>
      <c r="S43" s="11"/>
      <c r="T43" s="11"/>
      <c r="U43" s="11"/>
      <c r="V43" s="11"/>
      <c r="W43" s="11"/>
      <c r="X43" s="11"/>
      <c r="Y43" s="11"/>
    </row>
    <row r="44" spans="1:25" ht="15.75" hidden="1" x14ac:dyDescent="0.25">
      <c r="C44" s="49" t="s">
        <v>24</v>
      </c>
      <c r="D44" s="49"/>
      <c r="E44" s="49"/>
      <c r="F44" s="49"/>
      <c r="G44" s="49"/>
      <c r="H44" s="49"/>
      <c r="I44" s="49"/>
      <c r="J44" s="31"/>
      <c r="K44" s="22"/>
      <c r="S44" s="11"/>
      <c r="T44" s="11"/>
      <c r="U44" s="11"/>
      <c r="V44" s="11"/>
      <c r="W44" s="11"/>
      <c r="X44" s="11"/>
      <c r="Y44" s="11"/>
    </row>
    <row r="45" spans="1:25" ht="15.75" hidden="1" x14ac:dyDescent="0.25">
      <c r="C45" s="49" t="s">
        <v>25</v>
      </c>
      <c r="D45" s="49"/>
      <c r="E45" s="49"/>
      <c r="F45" s="49"/>
      <c r="G45" s="49"/>
      <c r="H45" s="49"/>
      <c r="I45" s="49"/>
      <c r="J45" s="31"/>
      <c r="K45" s="22"/>
      <c r="S45" s="11"/>
      <c r="T45" s="11"/>
      <c r="U45" s="11"/>
      <c r="V45" s="11"/>
      <c r="W45" s="11"/>
      <c r="X45" s="11"/>
      <c r="Y45" s="11"/>
    </row>
    <row r="46" spans="1:25" ht="6" hidden="1" customHeight="1" x14ac:dyDescent="0.25">
      <c r="I46" s="9"/>
      <c r="J46" s="11"/>
      <c r="S46" s="11"/>
      <c r="T46" s="11"/>
      <c r="U46" s="11"/>
      <c r="V46" s="11"/>
      <c r="W46" s="11"/>
      <c r="X46" s="11"/>
      <c r="Y46" s="11"/>
    </row>
    <row r="47" spans="1:25" hidden="1" x14ac:dyDescent="0.25">
      <c r="A47" t="s">
        <v>70</v>
      </c>
      <c r="B47" s="12" t="s">
        <v>52</v>
      </c>
      <c r="G47" s="8" t="s">
        <v>17</v>
      </c>
      <c r="H47" s="12"/>
      <c r="I47" s="9"/>
      <c r="J47" s="11"/>
      <c r="S47" s="11"/>
      <c r="T47" s="11"/>
      <c r="U47" s="11"/>
      <c r="V47" s="11"/>
      <c r="W47" s="11"/>
      <c r="X47" s="11"/>
      <c r="Y47" s="11"/>
    </row>
    <row r="48" spans="1:25" hidden="1" x14ac:dyDescent="0.25">
      <c r="G48" s="8" t="s">
        <v>21</v>
      </c>
      <c r="H48" s="12"/>
      <c r="I48" s="9"/>
      <c r="J48" s="11"/>
      <c r="M48" s="1">
        <f>IF(B47=H208,0,IF(H47&gt;360,360/30,(H47/30))*H48*H218)</f>
        <v>0</v>
      </c>
      <c r="S48" s="11"/>
      <c r="T48" s="11"/>
      <c r="U48" s="11"/>
      <c r="V48" s="11"/>
      <c r="W48" s="11"/>
      <c r="X48" s="11"/>
      <c r="Y48" s="11"/>
    </row>
    <row r="49" spans="1:25" ht="8.1" hidden="1" customHeight="1" x14ac:dyDescent="0.25">
      <c r="I49" s="9"/>
      <c r="J49" s="11"/>
      <c r="S49" s="11"/>
      <c r="T49" s="11"/>
      <c r="U49" s="11"/>
      <c r="V49" s="11"/>
      <c r="W49" s="11"/>
      <c r="X49" s="11"/>
      <c r="Y49" s="11"/>
    </row>
    <row r="50" spans="1:25" hidden="1" x14ac:dyDescent="0.25">
      <c r="C50" s="46" t="s">
        <v>18</v>
      </c>
      <c r="D50" s="46"/>
      <c r="E50" s="46"/>
      <c r="F50" s="46"/>
      <c r="G50" s="46"/>
      <c r="I50" s="9" t="s">
        <v>5</v>
      </c>
      <c r="J50" s="10"/>
      <c r="S50" s="11"/>
      <c r="T50" s="11"/>
      <c r="U50" s="11"/>
      <c r="V50" s="11"/>
      <c r="W50" s="11"/>
      <c r="X50" s="11"/>
      <c r="Y50" s="11"/>
    </row>
    <row r="51" spans="1:25" ht="8.1" hidden="1" customHeight="1" x14ac:dyDescent="0.25">
      <c r="I51" s="9"/>
      <c r="J51" s="11"/>
      <c r="S51" s="11"/>
      <c r="T51" s="11"/>
      <c r="U51" s="11"/>
      <c r="V51" s="11"/>
      <c r="W51" s="11"/>
      <c r="X51" s="11"/>
      <c r="Y51" s="11"/>
    </row>
    <row r="52" spans="1:25" hidden="1" x14ac:dyDescent="0.25">
      <c r="C52" s="46" t="s">
        <v>26</v>
      </c>
      <c r="D52" s="46"/>
      <c r="E52" s="46"/>
      <c r="F52" s="46"/>
      <c r="G52" s="50"/>
      <c r="H52" s="2"/>
      <c r="S52" s="11"/>
      <c r="T52" s="11"/>
      <c r="U52" s="11"/>
      <c r="V52" s="11"/>
      <c r="W52" s="11"/>
      <c r="X52" s="11"/>
      <c r="Y52" s="11"/>
    </row>
    <row r="53" spans="1:25" ht="7.5" hidden="1" customHeight="1" x14ac:dyDescent="0.25">
      <c r="S53" s="11"/>
      <c r="T53" s="11"/>
      <c r="U53" s="11"/>
      <c r="V53" s="11"/>
      <c r="W53" s="11"/>
      <c r="X53" s="11"/>
      <c r="Y53" s="11"/>
    </row>
    <row r="54" spans="1:25" hidden="1" x14ac:dyDescent="0.25">
      <c r="C54" s="46" t="s">
        <v>22</v>
      </c>
      <c r="D54" s="46"/>
      <c r="E54" s="46"/>
      <c r="F54" s="46"/>
      <c r="G54" s="50"/>
      <c r="H54" s="6"/>
      <c r="I54" s="4" t="s">
        <v>0</v>
      </c>
      <c r="S54" s="11"/>
      <c r="T54" s="11"/>
      <c r="U54" s="11"/>
      <c r="V54" s="11"/>
      <c r="W54" s="11"/>
      <c r="X54" s="11"/>
      <c r="Y54" s="11"/>
    </row>
    <row r="55" spans="1:25" ht="7.5" hidden="1" customHeight="1" x14ac:dyDescent="0.25">
      <c r="S55" s="11"/>
      <c r="T55" s="11"/>
      <c r="U55" s="11"/>
      <c r="V55" s="11"/>
      <c r="W55" s="11"/>
      <c r="X55" s="11"/>
      <c r="Y55" s="11"/>
    </row>
    <row r="56" spans="1:25" hidden="1" x14ac:dyDescent="0.25">
      <c r="C56" s="46" t="s">
        <v>23</v>
      </c>
      <c r="D56" s="46"/>
      <c r="E56" s="46"/>
      <c r="F56" s="46"/>
      <c r="G56" s="50"/>
      <c r="H56" s="19"/>
      <c r="I56" s="4" t="s">
        <v>0</v>
      </c>
      <c r="J56" s="35">
        <f>IF(IF(H52=H208,0,IF(H54&lt;0,0,H54)-IF(H56&lt;0,0,H56))&lt;0,0,IF(H52=H208,0,IF(H54&lt;0,0,H54)-IF(H56&lt;0,0,H56)))</f>
        <v>0</v>
      </c>
      <c r="S56" s="11"/>
      <c r="T56" s="11"/>
      <c r="U56" s="11"/>
      <c r="V56" s="11"/>
      <c r="W56" s="11"/>
      <c r="X56" s="11"/>
      <c r="Y56" s="11"/>
    </row>
    <row r="57" spans="1:25" ht="8.1" hidden="1" customHeight="1" x14ac:dyDescent="0.25">
      <c r="H57" s="9"/>
      <c r="I57" s="11"/>
      <c r="J57" s="11"/>
      <c r="S57" s="11"/>
      <c r="T57" s="11"/>
      <c r="U57" s="11"/>
      <c r="V57" s="11"/>
      <c r="W57" s="11"/>
      <c r="X57" s="11"/>
      <c r="Y57" s="11"/>
    </row>
    <row r="58" spans="1:25" ht="16.5" hidden="1" thickBot="1" x14ac:dyDescent="0.3">
      <c r="C58" s="48" t="s">
        <v>47</v>
      </c>
      <c r="D58" s="48"/>
      <c r="E58" s="48"/>
      <c r="F58" s="48"/>
      <c r="G58" s="48"/>
      <c r="H58" s="48"/>
      <c r="I58" s="48"/>
      <c r="J58" s="34">
        <f>IF(B47=H208,0,IF(IF(M48&lt;0,0,M48)+IF(J56&lt;0,0,J56)-IF(J50&lt;0,0,J50)&lt;0,0,IF(M48&lt;0,0,M48)+IF(J56&lt;0,0,J56)-IF(J50&lt;0,0,J50)))</f>
        <v>0</v>
      </c>
      <c r="S58" s="11"/>
      <c r="T58" s="11"/>
      <c r="U58" s="11"/>
      <c r="V58" s="11"/>
      <c r="W58" s="11"/>
      <c r="X58" s="11"/>
      <c r="Y58" s="11"/>
    </row>
    <row r="59" spans="1:25" ht="8.1" hidden="1" customHeight="1" thickTop="1" x14ac:dyDescent="0.25">
      <c r="I59" s="9"/>
      <c r="J59" s="11"/>
      <c r="S59" s="11"/>
      <c r="T59" s="11"/>
      <c r="U59" s="11"/>
      <c r="V59" s="11"/>
      <c r="W59" s="11"/>
      <c r="X59" s="11"/>
      <c r="Y59" s="11"/>
    </row>
    <row r="60" spans="1:25" ht="15.75" x14ac:dyDescent="0.25">
      <c r="C60" s="49" t="s">
        <v>28</v>
      </c>
      <c r="D60" s="49"/>
      <c r="E60" s="49"/>
      <c r="F60" s="49"/>
      <c r="G60" s="49"/>
      <c r="H60" s="49"/>
      <c r="I60" s="49"/>
      <c r="J60" s="44"/>
      <c r="S60" s="11"/>
      <c r="T60" s="11"/>
      <c r="U60" s="11"/>
      <c r="V60" s="11"/>
      <c r="W60" s="11"/>
      <c r="X60" s="11"/>
      <c r="Y60" s="11"/>
    </row>
    <row r="61" spans="1:25" ht="5.25" customHeight="1" x14ac:dyDescent="0.25">
      <c r="S61" s="11"/>
      <c r="T61" s="11"/>
      <c r="U61" s="11"/>
      <c r="V61" s="11"/>
      <c r="W61" s="11"/>
      <c r="X61" s="11"/>
      <c r="Y61" s="11"/>
    </row>
    <row r="62" spans="1:25" x14ac:dyDescent="0.25">
      <c r="A62" t="s">
        <v>16</v>
      </c>
      <c r="B62" s="2" t="s">
        <v>52</v>
      </c>
      <c r="G62" s="8" t="s">
        <v>17</v>
      </c>
      <c r="H62" s="2"/>
      <c r="S62" s="11"/>
      <c r="T62" s="11"/>
      <c r="U62" s="11"/>
      <c r="V62" s="11"/>
      <c r="W62" s="11"/>
      <c r="X62" s="11"/>
      <c r="Y62" s="11"/>
    </row>
    <row r="63" spans="1:25" x14ac:dyDescent="0.25">
      <c r="D63" s="37"/>
      <c r="H63" s="38"/>
      <c r="S63" s="11"/>
      <c r="T63" s="11"/>
      <c r="U63" s="11"/>
      <c r="V63" s="11"/>
      <c r="W63" s="11"/>
      <c r="X63" s="11"/>
      <c r="Y63" s="11"/>
    </row>
    <row r="64" spans="1:25" ht="15" customHeight="1" x14ac:dyDescent="0.25">
      <c r="C64" s="46" t="s">
        <v>29</v>
      </c>
      <c r="D64" s="46"/>
      <c r="E64" s="46"/>
      <c r="F64" s="46"/>
      <c r="G64" s="50"/>
      <c r="H64" s="5"/>
      <c r="I64" t="s">
        <v>0</v>
      </c>
      <c r="S64" s="11"/>
      <c r="T64" s="11"/>
      <c r="U64" s="11"/>
      <c r="V64" s="11"/>
      <c r="W64" s="11"/>
      <c r="X64" s="11"/>
      <c r="Y64" s="11"/>
    </row>
    <row r="65" spans="3:25" ht="6" customHeight="1" x14ac:dyDescent="0.25">
      <c r="S65" s="11"/>
      <c r="T65" s="11"/>
      <c r="U65" s="11"/>
      <c r="V65" s="11"/>
      <c r="W65" s="11"/>
      <c r="X65" s="11"/>
      <c r="Y65" s="11"/>
    </row>
    <row r="66" spans="3:25" x14ac:dyDescent="0.25">
      <c r="C66" s="46" t="s">
        <v>30</v>
      </c>
      <c r="D66" s="46"/>
      <c r="E66" s="46"/>
      <c r="G66" s="55"/>
      <c r="H66" s="56"/>
      <c r="T66" s="11"/>
      <c r="U66" s="11"/>
      <c r="V66" s="11"/>
      <c r="W66" s="11"/>
      <c r="X66" s="11"/>
      <c r="Y66" s="11"/>
    </row>
    <row r="67" spans="3:25" ht="8.1" customHeight="1" x14ac:dyDescent="0.25">
      <c r="T67" s="11"/>
      <c r="U67" s="11"/>
      <c r="V67" s="11"/>
      <c r="W67" s="11"/>
      <c r="X67" s="11"/>
      <c r="Y67" s="11"/>
    </row>
    <row r="68" spans="3:25" x14ac:dyDescent="0.25">
      <c r="C68" s="46" t="s">
        <v>31</v>
      </c>
      <c r="D68" s="50"/>
      <c r="E68" s="2"/>
      <c r="G68" t="s">
        <v>32</v>
      </c>
      <c r="H68" s="18"/>
      <c r="T68" s="11"/>
      <c r="U68" s="11"/>
      <c r="V68" s="11"/>
      <c r="W68" s="11"/>
      <c r="X68" s="11"/>
      <c r="Y68" s="11"/>
    </row>
    <row r="69" spans="3:25" ht="8.25" customHeight="1" x14ac:dyDescent="0.25">
      <c r="T69" s="11"/>
      <c r="U69" s="11"/>
      <c r="V69" s="11"/>
      <c r="W69" s="11"/>
      <c r="X69" s="11"/>
      <c r="Y69" s="11"/>
    </row>
    <row r="70" spans="3:25" x14ac:dyDescent="0.25">
      <c r="C70" s="46" t="s">
        <v>69</v>
      </c>
      <c r="D70" s="46"/>
      <c r="E70" s="46"/>
      <c r="G70" t="s">
        <v>33</v>
      </c>
      <c r="H70" s="2"/>
      <c r="T70" s="11"/>
      <c r="U70" s="11"/>
      <c r="V70" s="11"/>
      <c r="W70" s="11"/>
      <c r="X70" s="11"/>
      <c r="Y70" s="11"/>
    </row>
    <row r="71" spans="3:25" x14ac:dyDescent="0.25">
      <c r="G71" t="s">
        <v>34</v>
      </c>
      <c r="H71" s="38"/>
      <c r="T71" s="11"/>
      <c r="U71" s="11"/>
      <c r="V71" s="11"/>
      <c r="W71" s="11"/>
      <c r="X71" s="11"/>
      <c r="Y71" s="11"/>
    </row>
    <row r="72" spans="3:25" x14ac:dyDescent="0.25">
      <c r="G72" t="s">
        <v>35</v>
      </c>
      <c r="H72" s="2"/>
      <c r="T72" s="11"/>
      <c r="U72" s="11"/>
      <c r="V72" s="11"/>
      <c r="W72" s="11"/>
      <c r="X72" s="11"/>
      <c r="Y72" s="11"/>
    </row>
    <row r="73" spans="3:25" x14ac:dyDescent="0.25">
      <c r="G73" t="s">
        <v>36</v>
      </c>
      <c r="H73" s="2"/>
      <c r="T73" s="11"/>
      <c r="U73" s="11"/>
      <c r="V73" s="11"/>
      <c r="W73" s="11"/>
      <c r="X73" s="11"/>
      <c r="Y73" s="11"/>
    </row>
    <row r="74" spans="3:25" x14ac:dyDescent="0.25">
      <c r="G74" t="s">
        <v>37</v>
      </c>
      <c r="H74" s="2"/>
      <c r="T74" s="11"/>
      <c r="U74" s="11"/>
      <c r="V74" s="11"/>
      <c r="W74" s="11"/>
      <c r="X74" s="11"/>
      <c r="Y74" s="11"/>
    </row>
    <row r="75" spans="3:25" x14ac:dyDescent="0.25">
      <c r="G75" t="s">
        <v>38</v>
      </c>
      <c r="H75" s="2"/>
      <c r="T75" s="11"/>
      <c r="U75" s="11"/>
      <c r="V75" s="11"/>
      <c r="W75" s="11"/>
      <c r="X75" s="11"/>
      <c r="Y75" s="11"/>
    </row>
    <row r="76" spans="3:25" x14ac:dyDescent="0.25">
      <c r="G76" t="s">
        <v>39</v>
      </c>
      <c r="H76" s="2"/>
      <c r="T76" s="11"/>
      <c r="U76" s="11"/>
      <c r="V76" s="11"/>
      <c r="W76" s="11"/>
      <c r="X76" s="11"/>
      <c r="Y76" s="11"/>
    </row>
    <row r="77" spans="3:25" ht="7.5" customHeight="1" x14ac:dyDescent="0.25">
      <c r="T77" s="11"/>
      <c r="U77" s="11"/>
      <c r="V77" s="11"/>
      <c r="W77" s="11"/>
      <c r="X77" s="11"/>
      <c r="Y77" s="11"/>
    </row>
    <row r="78" spans="3:25" x14ac:dyDescent="0.25">
      <c r="G78" t="s">
        <v>40</v>
      </c>
      <c r="H78" s="2"/>
      <c r="T78" s="11"/>
      <c r="U78" s="11"/>
      <c r="V78" s="11"/>
      <c r="W78" s="11"/>
      <c r="X78" s="11"/>
      <c r="Y78" s="11"/>
    </row>
    <row r="79" spans="3:25" ht="6.75" customHeight="1" x14ac:dyDescent="0.25">
      <c r="T79" s="11"/>
      <c r="U79" s="11"/>
      <c r="V79" s="11"/>
      <c r="W79" s="11"/>
      <c r="X79" s="11"/>
      <c r="Y79" s="11"/>
    </row>
    <row r="80" spans="3:25" x14ac:dyDescent="0.25">
      <c r="C80" s="46" t="s">
        <v>26</v>
      </c>
      <c r="D80" s="46"/>
      <c r="E80" s="46"/>
      <c r="F80" s="46"/>
      <c r="G80" s="50"/>
      <c r="H80" s="2"/>
      <c r="T80" s="11"/>
      <c r="U80" s="11"/>
      <c r="V80" s="11"/>
      <c r="W80" s="11"/>
      <c r="X80" s="11"/>
      <c r="Y80" s="11"/>
    </row>
    <row r="81" spans="3:25" ht="7.5" customHeight="1" x14ac:dyDescent="0.25">
      <c r="T81" s="11"/>
      <c r="U81" s="11"/>
      <c r="V81" s="11"/>
      <c r="W81" s="11"/>
      <c r="X81" s="11"/>
      <c r="Y81" s="11"/>
    </row>
    <row r="82" spans="3:25" x14ac:dyDescent="0.25">
      <c r="C82" s="46" t="s">
        <v>22</v>
      </c>
      <c r="D82" s="46"/>
      <c r="E82" s="46"/>
      <c r="F82" s="46"/>
      <c r="G82" s="50"/>
      <c r="H82" s="6"/>
      <c r="I82" s="4" t="s">
        <v>0</v>
      </c>
      <c r="L82" s="1">
        <f>IF(H62&lt;1,0,IF(B62=H208,0,((1/H214*IF(H62="",H214,H62))*IF(B62=H208,0,(IF(G66=E204,E68*E205,E68*D205))+(IF(H68="",(G222*E68),IF(H68&lt;=F222,((F222+(IF(H68&lt;F222,-(IF(H70=H207,1000)+IF(H71=H207,1000)+IF(H73=H207,1000)+IF(H74=H207,1000)+IF(H75=H207,1000)+IF(H76=H207,1000)))))*E68),IF(H68&lt;=G222,(H68*E68),IF(H68&gt;G222,(G222*E68)))))*G205)))+IF(H80=H207,H82,0)-IF(H80=H207,(IF(H84&lt;1,0,IF(H84&gt;H82,H82,H84))),0)-H64))</f>
        <v>0</v>
      </c>
      <c r="M82" s="1">
        <f>IF(L82&lt;1,0,IF(H78=H207,L82*(1+H216),L82))</f>
        <v>0</v>
      </c>
      <c r="T82" s="11"/>
      <c r="U82" s="11"/>
      <c r="V82" s="11"/>
      <c r="W82" s="11"/>
      <c r="X82" s="11"/>
      <c r="Y82" s="11"/>
    </row>
    <row r="83" spans="3:25" ht="5.25" customHeight="1" x14ac:dyDescent="0.25">
      <c r="T83" s="11"/>
      <c r="U83" s="11"/>
      <c r="V83" s="11"/>
      <c r="W83" s="11"/>
      <c r="X83" s="11"/>
      <c r="Y83" s="11"/>
    </row>
    <row r="84" spans="3:25" x14ac:dyDescent="0.25">
      <c r="C84" s="46" t="s">
        <v>41</v>
      </c>
      <c r="D84" s="46"/>
      <c r="E84" s="46"/>
      <c r="F84" s="46"/>
      <c r="G84" s="50"/>
      <c r="H84" s="19"/>
      <c r="I84" s="4" t="s">
        <v>0</v>
      </c>
      <c r="J84" s="35">
        <f>IF(M82&lt;1,0,M82)</f>
        <v>0</v>
      </c>
      <c r="T84" s="11"/>
      <c r="U84" s="11"/>
      <c r="V84" s="11"/>
      <c r="W84" s="11"/>
      <c r="X84" s="11"/>
      <c r="Y84" s="11"/>
    </row>
    <row r="85" spans="3:25" ht="8.1" customHeight="1" x14ac:dyDescent="0.25">
      <c r="T85" s="11"/>
      <c r="U85" s="11"/>
      <c r="V85" s="11"/>
      <c r="W85" s="11"/>
      <c r="X85" s="11"/>
      <c r="Y85" s="11"/>
    </row>
    <row r="86" spans="3:25" s="3" customFormat="1" ht="16.5" thickBot="1" x14ac:dyDescent="0.3">
      <c r="C86" s="48" t="s">
        <v>47</v>
      </c>
      <c r="D86" s="48"/>
      <c r="E86" s="48"/>
      <c r="F86" s="48"/>
      <c r="G86" s="48"/>
      <c r="H86" s="48"/>
      <c r="I86" s="48"/>
      <c r="J86" s="34">
        <f>IF(IF(B24=H207,(J24-J25),0)+IF(B30=H207,J41,0)+IF(B47=H207,J58,0)+IF(B62=H207,J84,0)&gt;0,IF(B24=H207,(J24-J25),0)+IF(B30=H207,J41,0)+IF(B47=H207,J58,0)+IF(B62=H207,J84,0),0)</f>
        <v>0</v>
      </c>
      <c r="K86" s="16"/>
      <c r="L86" s="16"/>
      <c r="M86" s="16"/>
      <c r="N86" s="16"/>
      <c r="O86" s="16"/>
      <c r="P86" s="16"/>
      <c r="Q86" s="16"/>
      <c r="R86" s="16"/>
      <c r="S86" s="16"/>
      <c r="T86" s="21"/>
      <c r="U86" s="21"/>
      <c r="V86" s="21"/>
      <c r="W86" s="21"/>
      <c r="X86" s="21"/>
      <c r="Y86" s="21"/>
    </row>
    <row r="87" spans="3:25" ht="8.1" customHeight="1" thickTop="1" x14ac:dyDescent="0.25">
      <c r="T87" s="11"/>
      <c r="U87" s="11"/>
      <c r="V87" s="11"/>
      <c r="W87" s="11"/>
      <c r="X87" s="11"/>
      <c r="Y87" s="11"/>
    </row>
    <row r="88" spans="3:25" x14ac:dyDescent="0.25">
      <c r="C88" s="54" t="s">
        <v>42</v>
      </c>
      <c r="D88" s="54"/>
      <c r="E88" s="54"/>
      <c r="F88" s="54"/>
      <c r="G88" s="54"/>
      <c r="H88" s="54"/>
      <c r="I88" s="54"/>
      <c r="J88" s="54"/>
      <c r="T88" s="11"/>
      <c r="U88" s="11"/>
      <c r="V88" s="11"/>
      <c r="W88" s="11"/>
      <c r="X88" s="11"/>
      <c r="Y88" s="11"/>
    </row>
    <row r="89" spans="3:25" x14ac:dyDescent="0.25">
      <c r="C89" s="40" t="s">
        <v>43</v>
      </c>
      <c r="D89" s="40"/>
      <c r="E89" s="40"/>
      <c r="F89" s="40"/>
      <c r="G89" s="40"/>
      <c r="H89" s="40"/>
      <c r="I89" s="40"/>
      <c r="J89" s="40"/>
      <c r="T89" s="11"/>
      <c r="U89" s="11"/>
      <c r="V89" s="11"/>
      <c r="W89" s="11"/>
      <c r="X89" s="11"/>
      <c r="Y89" s="11"/>
    </row>
    <row r="90" spans="3:25" ht="8.1" customHeight="1" x14ac:dyDescent="0.25">
      <c r="T90" s="11"/>
      <c r="U90" s="11"/>
      <c r="V90" s="11"/>
      <c r="W90" s="11"/>
      <c r="X90" s="11"/>
      <c r="Y90" s="11"/>
    </row>
    <row r="91" spans="3:25" x14ac:dyDescent="0.25">
      <c r="C91" t="s">
        <v>1</v>
      </c>
      <c r="D91" s="51"/>
      <c r="E91" s="52"/>
      <c r="F91" s="52"/>
      <c r="G91" s="53"/>
      <c r="T91" s="11"/>
      <c r="U91" s="11"/>
      <c r="V91" s="11"/>
      <c r="W91" s="11"/>
      <c r="X91" s="11"/>
      <c r="Y91" s="11"/>
    </row>
    <row r="92" spans="3:25" ht="8.1" customHeight="1" x14ac:dyDescent="0.25">
      <c r="T92" s="1"/>
      <c r="U92" s="1"/>
      <c r="V92" s="11"/>
      <c r="W92" s="11"/>
      <c r="X92" s="11"/>
      <c r="Y92" s="11"/>
    </row>
    <row r="93" spans="3:25" x14ac:dyDescent="0.25">
      <c r="C93" t="s">
        <v>44</v>
      </c>
      <c r="D93" s="51"/>
      <c r="E93" s="52"/>
      <c r="F93" s="52"/>
      <c r="G93" s="53"/>
      <c r="T93" s="1"/>
      <c r="U93" s="1"/>
      <c r="V93" s="11"/>
      <c r="W93" s="11"/>
      <c r="X93" s="11"/>
      <c r="Y93" s="11"/>
    </row>
    <row r="94" spans="3:25" ht="8.1" customHeight="1" x14ac:dyDescent="0.25">
      <c r="T94" s="1"/>
      <c r="U94" s="1"/>
      <c r="V94" s="11"/>
      <c r="W94" s="11"/>
      <c r="X94" s="11"/>
      <c r="Y94" s="11"/>
    </row>
    <row r="95" spans="3:25" x14ac:dyDescent="0.25">
      <c r="C95" t="s">
        <v>45</v>
      </c>
      <c r="D95" s="51"/>
      <c r="E95" s="52"/>
      <c r="F95" s="52"/>
      <c r="G95" s="53"/>
      <c r="T95" s="1"/>
      <c r="U95" s="1"/>
      <c r="V95" s="11"/>
      <c r="W95" s="11"/>
      <c r="X95" s="11"/>
      <c r="Y95" s="11"/>
    </row>
    <row r="96" spans="3:25" ht="8.1" customHeight="1" x14ac:dyDescent="0.25">
      <c r="T96" s="1"/>
      <c r="U96" s="1"/>
      <c r="V96" s="11"/>
      <c r="W96" s="11"/>
      <c r="X96" s="11"/>
      <c r="Y96" s="11"/>
    </row>
    <row r="97" spans="3:25" x14ac:dyDescent="0.25">
      <c r="C97" t="s">
        <v>2</v>
      </c>
      <c r="D97" s="7"/>
      <c r="T97" s="1"/>
      <c r="U97" s="1"/>
      <c r="V97" s="11"/>
      <c r="W97" s="11"/>
      <c r="X97" s="11"/>
      <c r="Y97" s="11"/>
    </row>
    <row r="98" spans="3:25" ht="8.1" customHeight="1" x14ac:dyDescent="0.25">
      <c r="T98" s="1"/>
      <c r="U98" s="1"/>
      <c r="V98" s="11"/>
      <c r="W98" s="11"/>
      <c r="X98" s="11"/>
      <c r="Y98" s="11"/>
    </row>
    <row r="99" spans="3:25" x14ac:dyDescent="0.25">
      <c r="C99" t="s">
        <v>4</v>
      </c>
      <c r="D99" s="7"/>
      <c r="E99" s="8" t="s">
        <v>46</v>
      </c>
      <c r="F99" s="51"/>
      <c r="G99" s="53"/>
      <c r="T99" s="1"/>
      <c r="U99" s="1"/>
      <c r="V99" s="11"/>
      <c r="W99" s="11"/>
      <c r="X99" s="11"/>
      <c r="Y99" s="11"/>
    </row>
    <row r="100" spans="3:25" s="1" customFormat="1" x14ac:dyDescent="0.25">
      <c r="C100" s="11"/>
      <c r="D100" s="11"/>
      <c r="E100" s="11"/>
      <c r="F100" s="11"/>
      <c r="G100" s="11"/>
      <c r="H100" s="11"/>
      <c r="I100" s="11"/>
      <c r="J100" s="11"/>
      <c r="V100" s="11"/>
      <c r="W100" s="11"/>
      <c r="X100" s="11"/>
      <c r="Y100" s="11"/>
    </row>
    <row r="101" spans="3:25" s="1" customFormat="1" x14ac:dyDescent="0.25"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V101" s="11"/>
      <c r="W101" s="11"/>
      <c r="X101" s="11"/>
      <c r="Y101" s="11"/>
    </row>
    <row r="102" spans="3:25" s="1" customFormat="1" x14ac:dyDescent="0.25"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/>
      <c r="Q102"/>
      <c r="V102" s="11"/>
      <c r="W102" s="11"/>
      <c r="X102" s="11"/>
      <c r="Y102" s="11"/>
    </row>
    <row r="103" spans="3:25" s="1" customFormat="1" x14ac:dyDescent="0.25"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/>
      <c r="Q103"/>
      <c r="V103" s="11"/>
      <c r="W103" s="11"/>
      <c r="X103" s="11"/>
      <c r="Y103" s="11"/>
    </row>
    <row r="104" spans="3:25" s="1" customFormat="1" x14ac:dyDescent="0.25"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/>
      <c r="Q104"/>
      <c r="V104" s="11"/>
      <c r="W104" s="11"/>
      <c r="X104" s="11"/>
      <c r="Y104" s="11"/>
    </row>
    <row r="105" spans="3:25" s="1" customFormat="1" x14ac:dyDescent="0.25"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/>
      <c r="Q105"/>
      <c r="V105" s="11"/>
      <c r="W105" s="11"/>
      <c r="X105" s="11"/>
      <c r="Y105" s="11"/>
    </row>
    <row r="106" spans="3:25" s="1" customFormat="1" x14ac:dyDescent="0.25"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/>
      <c r="Q106"/>
      <c r="V106" s="11"/>
      <c r="W106" s="11"/>
      <c r="X106" s="11"/>
      <c r="Y106" s="11"/>
    </row>
    <row r="107" spans="3:25" s="1" customFormat="1" x14ac:dyDescent="0.25"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/>
      <c r="Q107"/>
      <c r="V107" s="11"/>
      <c r="W107" s="11"/>
      <c r="X107" s="11"/>
      <c r="Y107" s="11"/>
    </row>
    <row r="108" spans="3:25" s="1" customFormat="1" x14ac:dyDescent="0.25"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/>
      <c r="Q108"/>
      <c r="V108" s="11"/>
      <c r="W108" s="11"/>
      <c r="X108" s="11"/>
      <c r="Y108" s="11"/>
    </row>
    <row r="109" spans="3:25" s="1" customFormat="1" x14ac:dyDescent="0.25"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/>
      <c r="Q109"/>
      <c r="V109" s="11"/>
      <c r="W109" s="11"/>
      <c r="X109" s="11"/>
      <c r="Y109" s="11"/>
    </row>
    <row r="110" spans="3:25" s="1" customFormat="1" x14ac:dyDescent="0.25"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/>
      <c r="Q110"/>
      <c r="V110" s="11"/>
      <c r="W110" s="11"/>
      <c r="X110" s="11"/>
      <c r="Y110" s="11"/>
    </row>
    <row r="111" spans="3:25" s="1" customFormat="1" x14ac:dyDescent="0.25"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/>
      <c r="Q111"/>
      <c r="V111" s="11"/>
      <c r="W111" s="11"/>
      <c r="X111" s="11"/>
      <c r="Y111" s="11"/>
    </row>
    <row r="112" spans="3:25" s="1" customFormat="1" x14ac:dyDescent="0.25"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/>
      <c r="Q112"/>
      <c r="V112" s="11"/>
      <c r="W112" s="11"/>
      <c r="X112" s="11"/>
      <c r="Y112" s="11"/>
    </row>
    <row r="113" spans="3:25" s="1" customFormat="1" x14ac:dyDescent="0.25"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/>
      <c r="Q113"/>
      <c r="V113" s="11"/>
      <c r="W113" s="11"/>
      <c r="X113" s="11"/>
      <c r="Y113" s="11"/>
    </row>
    <row r="114" spans="3:25" s="1" customFormat="1" x14ac:dyDescent="0.25"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/>
      <c r="Q114"/>
      <c r="V114" s="11"/>
      <c r="W114" s="11"/>
      <c r="X114" s="11"/>
      <c r="Y114" s="11"/>
    </row>
    <row r="115" spans="3:25" s="1" customFormat="1" x14ac:dyDescent="0.25"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/>
      <c r="Q115"/>
      <c r="V115" s="11"/>
      <c r="W115" s="11"/>
      <c r="X115" s="11"/>
      <c r="Y115" s="11"/>
    </row>
    <row r="116" spans="3:25" s="1" customFormat="1" x14ac:dyDescent="0.25"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/>
      <c r="Q116"/>
      <c r="V116" s="11"/>
      <c r="W116" s="11"/>
      <c r="X116" s="11"/>
      <c r="Y116" s="11"/>
    </row>
    <row r="117" spans="3:25" s="1" customFormat="1" x14ac:dyDescent="0.25"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/>
      <c r="Q117"/>
      <c r="V117" s="11"/>
      <c r="W117" s="11"/>
      <c r="X117" s="11"/>
      <c r="Y117" s="11"/>
    </row>
    <row r="118" spans="3:25" s="1" customFormat="1" x14ac:dyDescent="0.25"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/>
      <c r="Q118"/>
      <c r="V118" s="11"/>
      <c r="W118" s="11"/>
      <c r="X118" s="11"/>
      <c r="Y118" s="11"/>
    </row>
    <row r="119" spans="3:25" s="1" customFormat="1" x14ac:dyDescent="0.25"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/>
      <c r="Q119"/>
      <c r="V119" s="11"/>
      <c r="W119" s="11"/>
      <c r="X119" s="11"/>
      <c r="Y119" s="11"/>
    </row>
    <row r="120" spans="3:25" s="1" customFormat="1" x14ac:dyDescent="0.25"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/>
      <c r="Q120"/>
      <c r="R120" s="11"/>
      <c r="S120" s="11"/>
      <c r="T120" s="11"/>
      <c r="U120" s="11"/>
      <c r="V120" s="11"/>
      <c r="W120" s="11"/>
      <c r="X120" s="11"/>
      <c r="Y120" s="11"/>
    </row>
    <row r="121" spans="3:25" s="1" customFormat="1" x14ac:dyDescent="0.25"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/>
      <c r="Q121"/>
      <c r="R121" s="11"/>
      <c r="S121" s="11"/>
      <c r="T121" s="11"/>
      <c r="U121" s="11"/>
      <c r="V121" s="11"/>
      <c r="W121" s="11"/>
      <c r="X121" s="11"/>
      <c r="Y121" s="11"/>
    </row>
    <row r="122" spans="3:25" s="1" customFormat="1" x14ac:dyDescent="0.25"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/>
      <c r="Q122"/>
    </row>
    <row r="123" spans="3:25" s="1" customFormat="1" x14ac:dyDescent="0.25"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/>
      <c r="Q123"/>
    </row>
    <row r="124" spans="3:25" s="1" customFormat="1" x14ac:dyDescent="0.25"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/>
      <c r="Q124"/>
    </row>
    <row r="125" spans="3:25" s="1" customFormat="1" x14ac:dyDescent="0.25"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/>
      <c r="Q125"/>
    </row>
    <row r="126" spans="3:25" s="1" customFormat="1" x14ac:dyDescent="0.25"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/>
      <c r="Q126"/>
    </row>
    <row r="127" spans="3:25" s="1" customFormat="1" x14ac:dyDescent="0.25"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/>
      <c r="Q127"/>
    </row>
    <row r="128" spans="3:25" s="1" customFormat="1" x14ac:dyDescent="0.25"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/>
      <c r="Q128"/>
    </row>
    <row r="129" spans="3:17" s="1" customFormat="1" x14ac:dyDescent="0.25"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/>
      <c r="Q129"/>
    </row>
    <row r="130" spans="3:17" s="1" customFormat="1" x14ac:dyDescent="0.25"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/>
      <c r="Q130"/>
    </row>
    <row r="131" spans="3:17" s="1" customFormat="1" x14ac:dyDescent="0.25"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/>
      <c r="Q131"/>
    </row>
    <row r="132" spans="3:17" s="1" customFormat="1" x14ac:dyDescent="0.25"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/>
      <c r="Q132"/>
    </row>
    <row r="133" spans="3:17" s="1" customFormat="1" x14ac:dyDescent="0.25"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/>
      <c r="Q133"/>
    </row>
    <row r="134" spans="3:17" s="1" customFormat="1" x14ac:dyDescent="0.25"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/>
      <c r="Q134"/>
    </row>
    <row r="135" spans="3:17" s="1" customFormat="1" x14ac:dyDescent="0.25"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/>
      <c r="Q135"/>
    </row>
    <row r="136" spans="3:17" s="1" customFormat="1" x14ac:dyDescent="0.25"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/>
      <c r="Q136"/>
    </row>
    <row r="137" spans="3:17" s="1" customFormat="1" x14ac:dyDescent="0.25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/>
      <c r="Q137"/>
    </row>
    <row r="138" spans="3:17" s="1" customFormat="1" x14ac:dyDescent="0.25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/>
      <c r="Q138"/>
    </row>
    <row r="139" spans="3:17" s="1" customFormat="1" x14ac:dyDescent="0.25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/>
      <c r="Q139"/>
    </row>
    <row r="140" spans="3:17" s="1" customFormat="1" x14ac:dyDescent="0.25"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/>
      <c r="Q140"/>
    </row>
    <row r="141" spans="3:17" s="1" customFormat="1" x14ac:dyDescent="0.25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/>
      <c r="Q141"/>
    </row>
    <row r="142" spans="3:17" s="1" customFormat="1" x14ac:dyDescent="0.25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/>
      <c r="Q142"/>
    </row>
    <row r="143" spans="3:17" s="1" customFormat="1" x14ac:dyDescent="0.25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/>
      <c r="Q143"/>
    </row>
    <row r="144" spans="3:17" s="1" customFormat="1" x14ac:dyDescent="0.25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/>
      <c r="Q144"/>
    </row>
    <row r="145" spans="3:17" s="1" customFormat="1" x14ac:dyDescent="0.25"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/>
      <c r="Q145"/>
    </row>
    <row r="146" spans="3:17" s="1" customFormat="1" x14ac:dyDescent="0.25"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/>
      <c r="Q146"/>
    </row>
    <row r="147" spans="3:17" s="1" customFormat="1" x14ac:dyDescent="0.25"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/>
      <c r="Q147"/>
    </row>
    <row r="148" spans="3:17" s="1" customFormat="1" x14ac:dyDescent="0.25"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/>
      <c r="Q148"/>
    </row>
    <row r="149" spans="3:17" s="1" customFormat="1" x14ac:dyDescent="0.25"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/>
      <c r="Q149"/>
    </row>
    <row r="150" spans="3:17" s="1" customFormat="1" x14ac:dyDescent="0.25"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/>
      <c r="Q150"/>
    </row>
    <row r="151" spans="3:17" s="1" customFormat="1" x14ac:dyDescent="0.25"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/>
      <c r="Q151"/>
    </row>
    <row r="152" spans="3:17" s="1" customFormat="1" x14ac:dyDescent="0.25"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/>
      <c r="Q152"/>
    </row>
    <row r="153" spans="3:17" s="1" customFormat="1" x14ac:dyDescent="0.25"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/>
      <c r="Q153"/>
    </row>
    <row r="154" spans="3:17" s="1" customFormat="1" x14ac:dyDescent="0.25"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/>
      <c r="Q154"/>
    </row>
    <row r="155" spans="3:17" s="1" customFormat="1" x14ac:dyDescent="0.25"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/>
      <c r="Q155"/>
    </row>
    <row r="156" spans="3:17" s="1" customFormat="1" x14ac:dyDescent="0.25"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/>
      <c r="Q156"/>
    </row>
    <row r="157" spans="3:17" s="1" customFormat="1" x14ac:dyDescent="0.25"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/>
      <c r="Q157"/>
    </row>
    <row r="158" spans="3:17" s="1" customFormat="1" x14ac:dyDescent="0.25"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/>
      <c r="Q158"/>
    </row>
    <row r="159" spans="3:17" s="1" customFormat="1" x14ac:dyDescent="0.25"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/>
      <c r="Q159"/>
    </row>
    <row r="160" spans="3:17" s="1" customFormat="1" x14ac:dyDescent="0.25"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/>
      <c r="Q160"/>
    </row>
    <row r="161" spans="3:17" s="1" customFormat="1" x14ac:dyDescent="0.25"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/>
      <c r="Q161"/>
    </row>
    <row r="162" spans="3:17" s="1" customFormat="1" x14ac:dyDescent="0.25"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/>
      <c r="Q162"/>
    </row>
    <row r="163" spans="3:17" s="1" customFormat="1" x14ac:dyDescent="0.25"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/>
      <c r="Q163"/>
    </row>
    <row r="164" spans="3:17" s="1" customFormat="1" x14ac:dyDescent="0.25"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/>
      <c r="Q164"/>
    </row>
    <row r="165" spans="3:17" s="1" customFormat="1" x14ac:dyDescent="0.25"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/>
      <c r="Q165"/>
    </row>
    <row r="166" spans="3:17" s="1" customFormat="1" x14ac:dyDescent="0.25"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/>
      <c r="Q166"/>
    </row>
    <row r="167" spans="3:17" s="1" customFormat="1" x14ac:dyDescent="0.25"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/>
      <c r="Q167"/>
    </row>
    <row r="168" spans="3:17" s="1" customFormat="1" x14ac:dyDescent="0.25"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/>
      <c r="Q168"/>
    </row>
    <row r="169" spans="3:17" s="1" customFormat="1" x14ac:dyDescent="0.25"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/>
      <c r="Q169"/>
    </row>
    <row r="170" spans="3:17" s="1" customFormat="1" x14ac:dyDescent="0.25"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/>
      <c r="Q170"/>
    </row>
    <row r="171" spans="3:17" s="1" customFormat="1" x14ac:dyDescent="0.25"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/>
      <c r="Q171"/>
    </row>
    <row r="172" spans="3:17" s="1" customFormat="1" x14ac:dyDescent="0.25"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/>
      <c r="Q172"/>
    </row>
    <row r="173" spans="3:17" s="1" customFormat="1" x14ac:dyDescent="0.25"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/>
      <c r="Q173"/>
    </row>
    <row r="174" spans="3:17" s="1" customFormat="1" x14ac:dyDescent="0.25"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/>
      <c r="Q174"/>
    </row>
    <row r="175" spans="3:17" s="1" customFormat="1" x14ac:dyDescent="0.25"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/>
      <c r="Q175"/>
    </row>
    <row r="176" spans="3:17" s="1" customFormat="1" x14ac:dyDescent="0.25"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/>
      <c r="Q176"/>
    </row>
    <row r="177" spans="3:21" s="1" customFormat="1" x14ac:dyDescent="0.25"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/>
      <c r="Q177"/>
    </row>
    <row r="178" spans="3:21" s="1" customFormat="1" x14ac:dyDescent="0.25"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/>
      <c r="Q178"/>
    </row>
    <row r="179" spans="3:21" s="1" customFormat="1" x14ac:dyDescent="0.25"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/>
      <c r="Q179"/>
    </row>
    <row r="180" spans="3:21" s="1" customFormat="1" x14ac:dyDescent="0.25"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/>
      <c r="Q180"/>
    </row>
    <row r="181" spans="3:21" s="1" customFormat="1" x14ac:dyDescent="0.25"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/>
      <c r="Q181"/>
    </row>
    <row r="182" spans="3:21" s="1" customFormat="1" x14ac:dyDescent="0.25"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</row>
    <row r="183" spans="3:21" s="1" customFormat="1" x14ac:dyDescent="0.25"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</row>
    <row r="184" spans="3:21" s="1" customFormat="1" x14ac:dyDescent="0.25"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</row>
    <row r="185" spans="3:21" s="1" customFormat="1" x14ac:dyDescent="0.25"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</row>
    <row r="186" spans="3:21" s="1" customFormat="1" x14ac:dyDescent="0.25"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</row>
    <row r="187" spans="3:21" s="1" customFormat="1" x14ac:dyDescent="0.25"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</row>
    <row r="188" spans="3:21" s="1" customFormat="1" x14ac:dyDescent="0.25"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</row>
    <row r="189" spans="3:21" s="1" customFormat="1" x14ac:dyDescent="0.25"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</row>
    <row r="190" spans="3:21" s="1" customFormat="1" x14ac:dyDescent="0.25"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</row>
    <row r="191" spans="3:21" s="1" customFormat="1" x14ac:dyDescent="0.25"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</row>
    <row r="192" spans="3:21" s="1" customFormat="1" x14ac:dyDescent="0.25"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</row>
    <row r="193" spans="3:21" s="1" customFormat="1" x14ac:dyDescent="0.25"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</row>
    <row r="194" spans="3:21" s="1" customFormat="1" x14ac:dyDescent="0.25"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</row>
    <row r="195" spans="3:21" s="1" customFormat="1" x14ac:dyDescent="0.25"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</row>
    <row r="196" spans="3:21" s="1" customFormat="1" x14ac:dyDescent="0.25"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</row>
    <row r="197" spans="3:21" s="1" customFormat="1" x14ac:dyDescent="0.25"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</row>
    <row r="198" spans="3:21" s="1" customFormat="1" x14ac:dyDescent="0.25"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</row>
    <row r="199" spans="3:21" s="1" customFormat="1" x14ac:dyDescent="0.25"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</row>
    <row r="200" spans="3:21" s="1" customFormat="1" x14ac:dyDescent="0.25"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</row>
    <row r="201" spans="3:21" s="1" customFormat="1" x14ac:dyDescent="0.25"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</row>
    <row r="202" spans="3:21" s="1" customFormat="1" x14ac:dyDescent="0.25"/>
    <row r="203" spans="3:21" s="11" customFormat="1" x14ac:dyDescent="0.25"/>
    <row r="204" spans="3:21" s="1" customFormat="1" ht="15.75" x14ac:dyDescent="0.25">
      <c r="C204" s="1" t="s">
        <v>48</v>
      </c>
      <c r="D204" s="16" t="s">
        <v>49</v>
      </c>
      <c r="E204" s="16" t="s">
        <v>50</v>
      </c>
      <c r="G204" s="1" t="s">
        <v>51</v>
      </c>
      <c r="H204" s="1" t="s">
        <v>60</v>
      </c>
    </row>
    <row r="205" spans="3:21" s="1" customFormat="1" x14ac:dyDescent="0.25">
      <c r="C205" s="1">
        <v>2025</v>
      </c>
      <c r="D205" s="1">
        <v>504</v>
      </c>
      <c r="E205" s="1">
        <v>559</v>
      </c>
      <c r="G205" s="23">
        <v>1.4999999999999999E-2</v>
      </c>
      <c r="H205" s="24">
        <v>7658</v>
      </c>
    </row>
    <row r="206" spans="3:21" s="1" customFormat="1" x14ac:dyDescent="0.25"/>
    <row r="207" spans="3:21" s="1" customFormat="1" x14ac:dyDescent="0.25">
      <c r="C207" s="1" t="s">
        <v>54</v>
      </c>
      <c r="D207" s="36">
        <v>1000</v>
      </c>
      <c r="H207" s="1" t="s">
        <v>52</v>
      </c>
    </row>
    <row r="208" spans="3:21" s="1" customFormat="1" x14ac:dyDescent="0.25">
      <c r="C208" s="1" t="s">
        <v>55</v>
      </c>
      <c r="D208" s="36">
        <v>1000</v>
      </c>
      <c r="H208" s="1" t="s">
        <v>53</v>
      </c>
    </row>
    <row r="209" spans="3:10" s="1" customFormat="1" x14ac:dyDescent="0.25">
      <c r="C209" s="1" t="s">
        <v>56</v>
      </c>
      <c r="D209" s="36">
        <v>1000</v>
      </c>
    </row>
    <row r="210" spans="3:10" s="1" customFormat="1" x14ac:dyDescent="0.25">
      <c r="C210" s="1" t="s">
        <v>57</v>
      </c>
      <c r="D210" s="36">
        <v>1000</v>
      </c>
      <c r="G210" s="1" t="s">
        <v>61</v>
      </c>
      <c r="H210" s="17">
        <v>19146</v>
      </c>
    </row>
    <row r="211" spans="3:10" s="1" customFormat="1" x14ac:dyDescent="0.25">
      <c r="C211" s="1" t="s">
        <v>58</v>
      </c>
      <c r="D211" s="36">
        <v>1000</v>
      </c>
      <c r="G211" s="1" t="s">
        <v>62</v>
      </c>
      <c r="H211" s="24">
        <f>H210/H214</f>
        <v>52.454794520547942</v>
      </c>
    </row>
    <row r="212" spans="3:10" s="1" customFormat="1" x14ac:dyDescent="0.25">
      <c r="C212" s="1" t="s">
        <v>63</v>
      </c>
      <c r="D212" s="36">
        <v>1000</v>
      </c>
    </row>
    <row r="213" spans="3:10" s="1" customFormat="1" x14ac:dyDescent="0.25">
      <c r="D213" s="36"/>
      <c r="G213" s="1" t="s">
        <v>64</v>
      </c>
      <c r="H213" s="25">
        <v>2026</v>
      </c>
    </row>
    <row r="214" spans="3:10" s="1" customFormat="1" x14ac:dyDescent="0.25">
      <c r="C214" s="1" t="s">
        <v>59</v>
      </c>
      <c r="D214" s="36"/>
      <c r="G214" s="1" t="s">
        <v>65</v>
      </c>
      <c r="H214" s="17">
        <f>IF(OR(MOD(H213,400)=0,AND(MOD(H213,4)= 0, MOD(H213,100)&lt;&gt;0)),366,365)</f>
        <v>365</v>
      </c>
    </row>
    <row r="215" spans="3:10" s="1" customFormat="1" x14ac:dyDescent="0.25">
      <c r="C215" s="1">
        <v>1</v>
      </c>
      <c r="D215" s="36">
        <v>2188</v>
      </c>
      <c r="H215" s="17"/>
    </row>
    <row r="216" spans="3:10" s="1" customFormat="1" x14ac:dyDescent="0.25">
      <c r="C216" s="1">
        <v>2</v>
      </c>
      <c r="D216" s="36">
        <v>2188</v>
      </c>
      <c r="G216" s="1" t="s">
        <v>66</v>
      </c>
      <c r="H216" s="26">
        <v>0.05</v>
      </c>
      <c r="J216" s="27"/>
    </row>
    <row r="217" spans="3:10" s="1" customFormat="1" x14ac:dyDescent="0.25">
      <c r="C217" s="1">
        <v>3</v>
      </c>
      <c r="D217" s="36">
        <v>2734</v>
      </c>
      <c r="H217" s="17"/>
    </row>
    <row r="218" spans="3:10" s="1" customFormat="1" x14ac:dyDescent="0.25">
      <c r="C218" s="1">
        <v>4</v>
      </c>
      <c r="D218" s="36">
        <v>3829</v>
      </c>
      <c r="G218" s="1" t="s">
        <v>67</v>
      </c>
      <c r="H218" s="36">
        <v>1093</v>
      </c>
    </row>
    <row r="219" spans="3:10" s="1" customFormat="1" x14ac:dyDescent="0.25">
      <c r="C219" s="1">
        <v>5</v>
      </c>
      <c r="D219" s="36">
        <v>4922</v>
      </c>
      <c r="G219" s="1" t="s">
        <v>68</v>
      </c>
    </row>
    <row r="220" spans="3:10" s="1" customFormat="1" x14ac:dyDescent="0.25">
      <c r="C220" s="1">
        <v>6</v>
      </c>
      <c r="D220" s="36">
        <v>4922</v>
      </c>
    </row>
    <row r="221" spans="3:10" s="1" customFormat="1" x14ac:dyDescent="0.25">
      <c r="C221" s="1">
        <v>7</v>
      </c>
      <c r="D221" s="36">
        <v>4922</v>
      </c>
      <c r="E221" s="28" t="s">
        <v>60</v>
      </c>
      <c r="F221" s="29" t="s">
        <v>6</v>
      </c>
      <c r="G221" s="29" t="s">
        <v>7</v>
      </c>
    </row>
    <row r="222" spans="3:10" s="1" customFormat="1" x14ac:dyDescent="0.25">
      <c r="C222" s="1">
        <v>8</v>
      </c>
      <c r="D222" s="36">
        <v>4922</v>
      </c>
      <c r="F222" s="30">
        <v>7658</v>
      </c>
      <c r="G222" s="30">
        <v>36413</v>
      </c>
    </row>
    <row r="223" spans="3:10" s="1" customFormat="1" x14ac:dyDescent="0.25">
      <c r="C223" s="1">
        <v>9</v>
      </c>
      <c r="D223" s="36">
        <v>4922</v>
      </c>
    </row>
    <row r="224" spans="3:10" s="1" customFormat="1" x14ac:dyDescent="0.25">
      <c r="C224" s="1">
        <v>10</v>
      </c>
      <c r="D224" s="36">
        <v>4922</v>
      </c>
    </row>
    <row r="225" spans="3:21" s="1" customFormat="1" x14ac:dyDescent="0.25">
      <c r="C225" s="1">
        <v>11</v>
      </c>
      <c r="D225" s="36">
        <v>4922</v>
      </c>
    </row>
    <row r="226" spans="3:21" s="1" customFormat="1" x14ac:dyDescent="0.25">
      <c r="C226" s="1">
        <v>12</v>
      </c>
      <c r="D226" s="36">
        <v>4922</v>
      </c>
    </row>
    <row r="227" spans="3:21" s="1" customFormat="1" x14ac:dyDescent="0.25">
      <c r="C227" s="1">
        <v>13</v>
      </c>
      <c r="D227" s="36">
        <v>4922</v>
      </c>
    </row>
    <row r="228" spans="3:21" s="1" customFormat="1" x14ac:dyDescent="0.25">
      <c r="C228" s="1">
        <v>14</v>
      </c>
      <c r="D228" s="36">
        <v>4922</v>
      </c>
    </row>
    <row r="229" spans="3:21" s="1" customFormat="1" x14ac:dyDescent="0.25">
      <c r="C229" s="1">
        <v>15</v>
      </c>
      <c r="D229" s="36">
        <v>4922</v>
      </c>
    </row>
    <row r="230" spans="3:21" s="11" customFormat="1" x14ac:dyDescent="0.25"/>
    <row r="231" spans="3:21" s="11" customFormat="1" x14ac:dyDescent="0.25"/>
    <row r="232" spans="3:21" s="11" customFormat="1" x14ac:dyDescent="0.25"/>
    <row r="233" spans="3:21" s="11" customFormat="1" x14ac:dyDescent="0.25"/>
    <row r="234" spans="3:21" s="11" customFormat="1" x14ac:dyDescent="0.25"/>
    <row r="235" spans="3:21" s="11" customFormat="1" x14ac:dyDescent="0.25"/>
    <row r="236" spans="3:21" s="11" customFormat="1" x14ac:dyDescent="0.25"/>
    <row r="237" spans="3:21" s="11" customFormat="1" x14ac:dyDescent="0.25"/>
    <row r="238" spans="3:21" s="11" customFormat="1" x14ac:dyDescent="0.25"/>
    <row r="239" spans="3:21" s="11" customFormat="1" x14ac:dyDescent="0.25"/>
    <row r="240" spans="3:21" x14ac:dyDescent="0.25"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</row>
    <row r="241" spans="3:21" x14ac:dyDescent="0.25"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</row>
    <row r="242" spans="3:21" x14ac:dyDescent="0.25"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</row>
    <row r="243" spans="3:21" x14ac:dyDescent="0.25"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</row>
    <row r="244" spans="3:21" x14ac:dyDescent="0.25"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</row>
    <row r="245" spans="3:21" x14ac:dyDescent="0.25"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</row>
    <row r="246" spans="3:21" x14ac:dyDescent="0.25"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</row>
    <row r="247" spans="3:21" x14ac:dyDescent="0.25"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</row>
    <row r="248" spans="3:21" x14ac:dyDescent="0.25"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</row>
    <row r="249" spans="3:21" x14ac:dyDescent="0.25"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</row>
    <row r="250" spans="3:21" x14ac:dyDescent="0.25"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</row>
    <row r="251" spans="3:21" x14ac:dyDescent="0.25"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</row>
    <row r="252" spans="3:21" x14ac:dyDescent="0.25"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</row>
    <row r="253" spans="3:21" x14ac:dyDescent="0.25"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/>
      <c r="Q253"/>
      <c r="R253" s="11"/>
      <c r="S253" s="11"/>
      <c r="T253" s="11"/>
      <c r="U253" s="11"/>
    </row>
    <row r="254" spans="3:21" x14ac:dyDescent="0.25"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/>
      <c r="Q254"/>
      <c r="R254" s="11"/>
      <c r="S254" s="11"/>
      <c r="T254" s="11"/>
      <c r="U254" s="11"/>
    </row>
    <row r="255" spans="3:21" x14ac:dyDescent="0.25"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/>
      <c r="Q255"/>
      <c r="R255" s="11"/>
      <c r="S255" s="11"/>
      <c r="T255" s="11"/>
      <c r="U255" s="11"/>
    </row>
    <row r="256" spans="3:21" x14ac:dyDescent="0.25"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/>
      <c r="Q256"/>
      <c r="R256" s="11"/>
      <c r="S256" s="11"/>
      <c r="T256" s="11"/>
      <c r="U256" s="11"/>
    </row>
    <row r="257" spans="3:21" x14ac:dyDescent="0.25"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/>
      <c r="Q257"/>
      <c r="R257" s="11"/>
      <c r="S257" s="11"/>
      <c r="T257" s="11"/>
      <c r="U257" s="11"/>
    </row>
    <row r="258" spans="3:21" x14ac:dyDescent="0.25"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/>
      <c r="Q258"/>
      <c r="R258" s="11"/>
      <c r="S258" s="11"/>
      <c r="T258" s="11"/>
      <c r="U258" s="11"/>
    </row>
    <row r="259" spans="3:21" x14ac:dyDescent="0.25"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/>
      <c r="Q259"/>
      <c r="R259" s="11"/>
      <c r="S259" s="11"/>
      <c r="T259" s="11"/>
      <c r="U259" s="11"/>
    </row>
    <row r="260" spans="3:21" x14ac:dyDescent="0.25"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/>
      <c r="Q260"/>
      <c r="R260" s="11"/>
      <c r="S260" s="11"/>
      <c r="T260" s="11"/>
      <c r="U260" s="11"/>
    </row>
    <row r="261" spans="3:21" x14ac:dyDescent="0.25"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/>
      <c r="Q261"/>
      <c r="R261" s="11"/>
      <c r="S261" s="11"/>
      <c r="T261" s="11"/>
      <c r="U261" s="11"/>
    </row>
    <row r="262" spans="3:21" x14ac:dyDescent="0.25"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/>
      <c r="Q262"/>
      <c r="R262" s="11"/>
      <c r="S262" s="11"/>
      <c r="T262" s="11"/>
      <c r="U262" s="11"/>
    </row>
    <row r="263" spans="3:21" x14ac:dyDescent="0.25"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/>
      <c r="Q263"/>
      <c r="R263" s="11"/>
      <c r="S263" s="11"/>
      <c r="T263" s="11"/>
      <c r="U263" s="11"/>
    </row>
    <row r="264" spans="3:21" x14ac:dyDescent="0.25"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/>
      <c r="Q264"/>
      <c r="R264" s="11"/>
      <c r="S264" s="11"/>
      <c r="T264" s="11"/>
      <c r="U264" s="11"/>
    </row>
    <row r="265" spans="3:21" x14ac:dyDescent="0.25"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/>
      <c r="Q265"/>
      <c r="R265" s="11"/>
      <c r="S265" s="11"/>
      <c r="T265" s="11"/>
      <c r="U265" s="11"/>
    </row>
    <row r="266" spans="3:21" x14ac:dyDescent="0.25"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/>
      <c r="Q266"/>
      <c r="R266" s="11"/>
      <c r="S266" s="11"/>
      <c r="T266" s="11"/>
      <c r="U266" s="11"/>
    </row>
    <row r="267" spans="3:21" x14ac:dyDescent="0.25"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/>
      <c r="Q267"/>
      <c r="R267" s="11"/>
      <c r="S267" s="11"/>
      <c r="T267" s="11"/>
      <c r="U267" s="11"/>
    </row>
    <row r="268" spans="3:21" x14ac:dyDescent="0.25"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/>
      <c r="Q268"/>
      <c r="R268" s="11"/>
      <c r="S268" s="11"/>
      <c r="T268" s="11"/>
      <c r="U268" s="11"/>
    </row>
    <row r="269" spans="3:21" x14ac:dyDescent="0.25"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/>
      <c r="Q269"/>
      <c r="R269" s="11"/>
      <c r="S269" s="11"/>
      <c r="T269" s="11"/>
      <c r="U269" s="11"/>
    </row>
    <row r="270" spans="3:21" x14ac:dyDescent="0.25"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/>
      <c r="Q270"/>
      <c r="R270" s="11"/>
      <c r="S270" s="11"/>
      <c r="T270" s="11"/>
      <c r="U270" s="11"/>
    </row>
    <row r="271" spans="3:21" x14ac:dyDescent="0.25"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/>
      <c r="Q271"/>
      <c r="R271" s="11"/>
      <c r="S271" s="11"/>
      <c r="T271" s="11"/>
      <c r="U271" s="11"/>
    </row>
    <row r="272" spans="3:21" x14ac:dyDescent="0.25"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/>
      <c r="Q272"/>
      <c r="R272" s="11"/>
      <c r="S272" s="11"/>
      <c r="T272" s="11"/>
      <c r="U272" s="11"/>
    </row>
    <row r="273" spans="3:21" x14ac:dyDescent="0.25"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/>
      <c r="Q273"/>
      <c r="R273" s="11"/>
      <c r="S273" s="11"/>
      <c r="T273" s="11"/>
      <c r="U273" s="11"/>
    </row>
    <row r="274" spans="3:21" x14ac:dyDescent="0.25"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/>
      <c r="Q274"/>
      <c r="R274" s="11"/>
      <c r="S274" s="11"/>
      <c r="T274" s="11"/>
      <c r="U274" s="11"/>
    </row>
    <row r="275" spans="3:21" x14ac:dyDescent="0.25"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/>
      <c r="Q275"/>
      <c r="R275" s="11"/>
      <c r="S275" s="11"/>
      <c r="T275" s="11"/>
      <c r="U275" s="11"/>
    </row>
    <row r="276" spans="3:21" x14ac:dyDescent="0.25"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/>
      <c r="Q276"/>
      <c r="R276" s="11"/>
      <c r="S276" s="11"/>
      <c r="T276" s="11"/>
      <c r="U276" s="11"/>
    </row>
    <row r="277" spans="3:21" x14ac:dyDescent="0.25"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/>
      <c r="Q277"/>
      <c r="R277" s="11"/>
      <c r="S277" s="11"/>
      <c r="T277" s="11"/>
      <c r="U277" s="11"/>
    </row>
    <row r="278" spans="3:21" x14ac:dyDescent="0.25"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/>
      <c r="Q278"/>
      <c r="R278" s="11"/>
      <c r="S278" s="11"/>
      <c r="T278" s="11"/>
      <c r="U278" s="11"/>
    </row>
    <row r="279" spans="3:21" x14ac:dyDescent="0.25"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/>
      <c r="Q279"/>
      <c r="R279" s="11"/>
      <c r="S279" s="11"/>
      <c r="T279" s="11"/>
      <c r="U279" s="11"/>
    </row>
    <row r="280" spans="3:21" x14ac:dyDescent="0.25"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/>
      <c r="Q280"/>
      <c r="R280" s="11"/>
      <c r="S280" s="11"/>
      <c r="T280" s="11"/>
      <c r="U280" s="11"/>
    </row>
    <row r="281" spans="3:21" x14ac:dyDescent="0.25"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/>
      <c r="Q281"/>
      <c r="R281" s="11"/>
      <c r="S281" s="11"/>
      <c r="T281" s="11"/>
      <c r="U281" s="11"/>
    </row>
    <row r="282" spans="3:21" x14ac:dyDescent="0.25"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/>
      <c r="Q282"/>
      <c r="R282" s="11"/>
      <c r="S282" s="11"/>
      <c r="T282" s="11"/>
      <c r="U282" s="11"/>
    </row>
    <row r="283" spans="3:21" x14ac:dyDescent="0.25"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/>
      <c r="Q283"/>
      <c r="R283" s="11"/>
      <c r="S283" s="11"/>
      <c r="T283" s="11"/>
      <c r="U283" s="11"/>
    </row>
    <row r="284" spans="3:21" x14ac:dyDescent="0.25"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/>
      <c r="Q284"/>
      <c r="R284" s="11"/>
      <c r="S284" s="11"/>
      <c r="T284" s="11"/>
      <c r="U284" s="11"/>
    </row>
    <row r="285" spans="3:21" x14ac:dyDescent="0.25"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/>
      <c r="Q285"/>
      <c r="R285" s="11"/>
      <c r="S285" s="11"/>
      <c r="T285" s="11"/>
      <c r="U285" s="11"/>
    </row>
    <row r="286" spans="3:21" x14ac:dyDescent="0.25"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/>
      <c r="Q286"/>
      <c r="R286" s="11"/>
      <c r="S286" s="11"/>
      <c r="T286" s="11"/>
      <c r="U286" s="11"/>
    </row>
    <row r="287" spans="3:21" x14ac:dyDescent="0.25"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/>
      <c r="Q287"/>
      <c r="R287" s="11"/>
      <c r="S287" s="11"/>
      <c r="T287" s="11"/>
      <c r="U287" s="11"/>
    </row>
    <row r="288" spans="3:21" x14ac:dyDescent="0.25"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/>
      <c r="Q288"/>
      <c r="R288" s="11"/>
      <c r="S288" s="11"/>
      <c r="T288" s="11"/>
      <c r="U288" s="11"/>
    </row>
    <row r="289" spans="3:21" x14ac:dyDescent="0.25"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/>
      <c r="Q289"/>
      <c r="R289" s="11"/>
      <c r="S289" s="11"/>
      <c r="T289" s="11"/>
      <c r="U289" s="11"/>
    </row>
    <row r="290" spans="3:21" x14ac:dyDescent="0.25"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/>
      <c r="Q290"/>
      <c r="R290" s="11"/>
      <c r="S290" s="11"/>
      <c r="T290" s="11"/>
      <c r="U290" s="11"/>
    </row>
    <row r="291" spans="3:21" x14ac:dyDescent="0.25"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/>
      <c r="Q291"/>
      <c r="R291" s="11"/>
      <c r="S291" s="11"/>
      <c r="T291" s="11"/>
      <c r="U291" s="11"/>
    </row>
    <row r="292" spans="3:21" x14ac:dyDescent="0.25"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/>
      <c r="Q292"/>
      <c r="R292" s="11"/>
      <c r="S292" s="11"/>
      <c r="T292" s="11"/>
      <c r="U292" s="11"/>
    </row>
    <row r="293" spans="3:21" x14ac:dyDescent="0.25"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/>
      <c r="Q293"/>
      <c r="R293" s="11"/>
      <c r="S293" s="11"/>
      <c r="T293" s="11"/>
      <c r="U293" s="11"/>
    </row>
    <row r="294" spans="3:21" x14ac:dyDescent="0.25"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/>
      <c r="Q294"/>
      <c r="R294" s="11"/>
      <c r="S294" s="11"/>
      <c r="T294" s="11"/>
      <c r="U294" s="11"/>
    </row>
    <row r="295" spans="3:21" x14ac:dyDescent="0.25"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/>
      <c r="Q295"/>
      <c r="R295" s="11"/>
      <c r="S295" s="11"/>
      <c r="T295" s="11"/>
      <c r="U295" s="11"/>
    </row>
    <row r="296" spans="3:21" x14ac:dyDescent="0.25"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/>
      <c r="Q296"/>
      <c r="R296" s="11"/>
      <c r="S296" s="11"/>
      <c r="T296" s="11"/>
      <c r="U296" s="11"/>
    </row>
    <row r="297" spans="3:21" x14ac:dyDescent="0.25"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/>
      <c r="Q297"/>
      <c r="R297" s="11"/>
      <c r="S297" s="11"/>
      <c r="T297" s="11"/>
      <c r="U297" s="11"/>
    </row>
    <row r="298" spans="3:21" x14ac:dyDescent="0.25"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/>
      <c r="Q298"/>
      <c r="R298" s="11"/>
      <c r="S298" s="11"/>
      <c r="T298" s="11"/>
      <c r="U298" s="11"/>
    </row>
    <row r="299" spans="3:21" x14ac:dyDescent="0.25"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/>
      <c r="Q299"/>
      <c r="R299" s="11"/>
      <c r="S299" s="11"/>
      <c r="T299" s="11"/>
      <c r="U299" s="11"/>
    </row>
    <row r="300" spans="3:21" x14ac:dyDescent="0.25"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/>
      <c r="Q300"/>
      <c r="R300" s="11"/>
      <c r="S300" s="11"/>
      <c r="T300" s="11"/>
      <c r="U300" s="11"/>
    </row>
    <row r="301" spans="3:21" x14ac:dyDescent="0.25"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/>
      <c r="Q301"/>
      <c r="R301" s="11"/>
      <c r="S301" s="11"/>
      <c r="T301" s="11"/>
      <c r="U301" s="11"/>
    </row>
    <row r="302" spans="3:21" x14ac:dyDescent="0.25"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/>
      <c r="Q302"/>
      <c r="R302" s="11"/>
      <c r="S302" s="11"/>
      <c r="T302" s="11"/>
      <c r="U302" s="11"/>
    </row>
    <row r="303" spans="3:21" x14ac:dyDescent="0.25"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/>
      <c r="Q303"/>
      <c r="R303" s="11"/>
      <c r="S303" s="11"/>
      <c r="T303" s="11"/>
      <c r="U303" s="11"/>
    </row>
    <row r="304" spans="3:21" x14ac:dyDescent="0.25"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/>
      <c r="Q304"/>
      <c r="R304" s="11"/>
      <c r="S304" s="11"/>
      <c r="T304" s="11"/>
      <c r="U304" s="11"/>
    </row>
    <row r="305" spans="3:21" x14ac:dyDescent="0.25"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/>
      <c r="Q305"/>
      <c r="R305" s="11"/>
      <c r="S305" s="11"/>
      <c r="T305" s="11"/>
      <c r="U305" s="11"/>
    </row>
    <row r="306" spans="3:21" x14ac:dyDescent="0.25"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/>
      <c r="Q306"/>
      <c r="R306" s="11"/>
      <c r="S306" s="11"/>
      <c r="T306" s="11"/>
      <c r="U306" s="11"/>
    </row>
    <row r="307" spans="3:21" x14ac:dyDescent="0.25"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/>
      <c r="Q307"/>
      <c r="R307" s="11"/>
      <c r="S307" s="11"/>
      <c r="T307" s="11"/>
      <c r="U307" s="11"/>
    </row>
    <row r="308" spans="3:21" x14ac:dyDescent="0.25"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/>
      <c r="Q308"/>
      <c r="R308" s="11"/>
      <c r="S308" s="11"/>
      <c r="T308" s="11"/>
      <c r="U308" s="11"/>
    </row>
    <row r="309" spans="3:21" x14ac:dyDescent="0.25"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/>
      <c r="Q309"/>
      <c r="R309" s="11"/>
      <c r="S309" s="11"/>
      <c r="T309" s="11"/>
      <c r="U309" s="11"/>
    </row>
    <row r="310" spans="3:21" x14ac:dyDescent="0.25"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/>
      <c r="Q310"/>
      <c r="R310" s="11"/>
      <c r="S310" s="11"/>
      <c r="T310" s="11"/>
      <c r="U310" s="11"/>
    </row>
    <row r="311" spans="3:21" x14ac:dyDescent="0.25"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/>
      <c r="Q311"/>
      <c r="R311" s="11"/>
      <c r="S311" s="11"/>
      <c r="T311" s="11"/>
      <c r="U311" s="11"/>
    </row>
    <row r="312" spans="3:21" x14ac:dyDescent="0.25"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/>
      <c r="Q312"/>
      <c r="R312" s="11"/>
      <c r="S312" s="11"/>
      <c r="T312" s="11"/>
      <c r="U312" s="11"/>
    </row>
    <row r="313" spans="3:21" x14ac:dyDescent="0.25"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/>
      <c r="Q313"/>
      <c r="R313" s="11"/>
      <c r="S313" s="11"/>
      <c r="T313" s="11"/>
      <c r="U313" s="11"/>
    </row>
    <row r="314" spans="3:21" x14ac:dyDescent="0.25"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/>
      <c r="Q314"/>
    </row>
    <row r="315" spans="3:21" x14ac:dyDescent="0.25"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/>
      <c r="Q315"/>
    </row>
    <row r="316" spans="3:21" x14ac:dyDescent="0.25"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/>
      <c r="Q316"/>
    </row>
    <row r="317" spans="3:21" x14ac:dyDescent="0.25"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/>
      <c r="Q317"/>
    </row>
    <row r="318" spans="3:21" x14ac:dyDescent="0.25"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/>
      <c r="Q318"/>
    </row>
    <row r="319" spans="3:21" x14ac:dyDescent="0.25"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/>
      <c r="Q319"/>
    </row>
    <row r="320" spans="3:21" x14ac:dyDescent="0.25"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/>
      <c r="Q320"/>
    </row>
    <row r="321" spans="3:17" x14ac:dyDescent="0.25"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/>
      <c r="Q321"/>
    </row>
    <row r="322" spans="3:17" x14ac:dyDescent="0.25"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/>
      <c r="Q322"/>
    </row>
    <row r="323" spans="3:17" x14ac:dyDescent="0.25"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/>
      <c r="Q323"/>
    </row>
    <row r="324" spans="3:17" x14ac:dyDescent="0.25"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/>
      <c r="Q324"/>
    </row>
    <row r="325" spans="3:17" x14ac:dyDescent="0.25"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/>
      <c r="Q325"/>
    </row>
    <row r="326" spans="3:17" x14ac:dyDescent="0.25"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/>
      <c r="Q326"/>
    </row>
    <row r="327" spans="3:17" x14ac:dyDescent="0.25"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/>
      <c r="Q327"/>
    </row>
    <row r="328" spans="3:17" x14ac:dyDescent="0.25"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/>
      <c r="Q328"/>
    </row>
    <row r="329" spans="3:17" x14ac:dyDescent="0.25"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/>
      <c r="Q329"/>
    </row>
    <row r="330" spans="3:17" x14ac:dyDescent="0.25"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/>
      <c r="Q330"/>
    </row>
    <row r="331" spans="3:17" x14ac:dyDescent="0.25"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/>
      <c r="Q331"/>
    </row>
    <row r="332" spans="3:17" x14ac:dyDescent="0.25"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/>
      <c r="Q332"/>
    </row>
    <row r="333" spans="3:17" x14ac:dyDescent="0.25"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/>
      <c r="Q333"/>
    </row>
    <row r="334" spans="3:17" x14ac:dyDescent="0.25"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/>
      <c r="Q334"/>
    </row>
    <row r="335" spans="3:17" x14ac:dyDescent="0.25"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/>
      <c r="Q335"/>
    </row>
    <row r="336" spans="3:17" x14ac:dyDescent="0.25"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/>
      <c r="Q336"/>
    </row>
    <row r="337" spans="3:17" x14ac:dyDescent="0.25"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/>
      <c r="Q337"/>
    </row>
    <row r="338" spans="3:17" x14ac:dyDescent="0.25"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/>
      <c r="Q338"/>
    </row>
    <row r="339" spans="3:17" x14ac:dyDescent="0.25"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/>
      <c r="Q339"/>
    </row>
    <row r="340" spans="3:17" x14ac:dyDescent="0.25"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/>
      <c r="Q340"/>
    </row>
    <row r="341" spans="3:17" x14ac:dyDescent="0.25"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/>
      <c r="Q341"/>
    </row>
    <row r="342" spans="3:17" x14ac:dyDescent="0.25"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/>
      <c r="Q342"/>
    </row>
    <row r="343" spans="3:17" x14ac:dyDescent="0.25"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</row>
    <row r="344" spans="3:17" x14ac:dyDescent="0.25"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</row>
    <row r="345" spans="3:17" x14ac:dyDescent="0.25"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</row>
    <row r="346" spans="3:17" x14ac:dyDescent="0.25"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</row>
    <row r="347" spans="3:17" x14ac:dyDescent="0.25"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</row>
    <row r="348" spans="3:17" x14ac:dyDescent="0.25"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</row>
    <row r="349" spans="3:17" x14ac:dyDescent="0.25"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</row>
    <row r="350" spans="3:17" x14ac:dyDescent="0.25"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</row>
    <row r="351" spans="3:17" x14ac:dyDescent="0.25"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</row>
    <row r="352" spans="3:17" x14ac:dyDescent="0.25"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</row>
    <row r="353" spans="3:15" x14ac:dyDescent="0.25"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</row>
    <row r="354" spans="3:15" x14ac:dyDescent="0.25"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</row>
    <row r="355" spans="3:15" x14ac:dyDescent="0.25"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</row>
    <row r="356" spans="3:15" x14ac:dyDescent="0.25"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</row>
    <row r="357" spans="3:15" x14ac:dyDescent="0.25"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</row>
    <row r="358" spans="3:15" x14ac:dyDescent="0.25"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</row>
    <row r="359" spans="3:15" x14ac:dyDescent="0.25"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</row>
    <row r="360" spans="3:15" x14ac:dyDescent="0.25"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</row>
    <row r="361" spans="3:15" x14ac:dyDescent="0.25"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</row>
    <row r="362" spans="3:15" x14ac:dyDescent="0.25"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</row>
    <row r="363" spans="3:15" x14ac:dyDescent="0.25"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</row>
    <row r="364" spans="3:15" x14ac:dyDescent="0.25"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</row>
    <row r="365" spans="3:15" x14ac:dyDescent="0.25"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</row>
    <row r="366" spans="3:15" x14ac:dyDescent="0.25"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</row>
    <row r="367" spans="3:15" x14ac:dyDescent="0.25"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</row>
    <row r="368" spans="3:15" x14ac:dyDescent="0.25"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</row>
    <row r="369" spans="3:15" x14ac:dyDescent="0.25"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</row>
    <row r="370" spans="3:15" x14ac:dyDescent="0.25"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</row>
    <row r="371" spans="3:15" x14ac:dyDescent="0.25"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</row>
    <row r="372" spans="3:15" x14ac:dyDescent="0.25"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</row>
    <row r="373" spans="3:15" x14ac:dyDescent="0.25"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</row>
    <row r="374" spans="3:15" x14ac:dyDescent="0.25"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</row>
    <row r="375" spans="3:15" x14ac:dyDescent="0.25"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</row>
    <row r="376" spans="3:15" x14ac:dyDescent="0.25"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</row>
    <row r="377" spans="3:15" x14ac:dyDescent="0.25"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</row>
    <row r="378" spans="3:15" x14ac:dyDescent="0.25"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</row>
    <row r="379" spans="3:15" x14ac:dyDescent="0.25"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</row>
    <row r="380" spans="3:15" x14ac:dyDescent="0.25"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</row>
    <row r="381" spans="3:15" x14ac:dyDescent="0.25"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</row>
    <row r="382" spans="3:15" x14ac:dyDescent="0.25"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</row>
    <row r="383" spans="3:15" x14ac:dyDescent="0.25"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</row>
    <row r="384" spans="3:15" x14ac:dyDescent="0.25"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</row>
    <row r="385" spans="3:15" x14ac:dyDescent="0.25"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</row>
    <row r="386" spans="3:15" x14ac:dyDescent="0.25"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</row>
    <row r="387" spans="3:15" x14ac:dyDescent="0.25"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</row>
    <row r="388" spans="3:15" x14ac:dyDescent="0.25"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</row>
    <row r="389" spans="3:15" x14ac:dyDescent="0.25"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</row>
    <row r="390" spans="3:15" x14ac:dyDescent="0.25"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</row>
    <row r="391" spans="3:15" x14ac:dyDescent="0.25"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</row>
    <row r="392" spans="3:15" x14ac:dyDescent="0.25"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</row>
    <row r="393" spans="3:15" x14ac:dyDescent="0.25"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</row>
    <row r="394" spans="3:15" x14ac:dyDescent="0.25"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</row>
    <row r="395" spans="3:15" x14ac:dyDescent="0.25"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</row>
    <row r="396" spans="3:15" x14ac:dyDescent="0.25"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</row>
    <row r="397" spans="3:15" x14ac:dyDescent="0.25"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</row>
    <row r="398" spans="3:15" x14ac:dyDescent="0.25"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</row>
    <row r="399" spans="3:15" x14ac:dyDescent="0.25"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</row>
    <row r="400" spans="3:15" x14ac:dyDescent="0.25"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</row>
    <row r="401" spans="3:15" x14ac:dyDescent="0.25"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</row>
    <row r="402" spans="3:15" x14ac:dyDescent="0.25"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</row>
    <row r="403" spans="3:15" x14ac:dyDescent="0.25"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</row>
    <row r="404" spans="3:15" x14ac:dyDescent="0.25"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</row>
    <row r="405" spans="3:15" x14ac:dyDescent="0.25"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</row>
    <row r="406" spans="3:15" x14ac:dyDescent="0.25"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</row>
    <row r="407" spans="3:15" x14ac:dyDescent="0.25"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</row>
    <row r="408" spans="3:15" x14ac:dyDescent="0.25"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</row>
    <row r="409" spans="3:15" x14ac:dyDescent="0.25"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</row>
    <row r="410" spans="3:15" x14ac:dyDescent="0.25"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</row>
    <row r="411" spans="3:15" x14ac:dyDescent="0.25"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</row>
    <row r="412" spans="3:15" x14ac:dyDescent="0.25"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</row>
    <row r="413" spans="3:15" x14ac:dyDescent="0.25"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</row>
    <row r="414" spans="3:15" x14ac:dyDescent="0.25"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</row>
    <row r="415" spans="3:15" x14ac:dyDescent="0.25"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</row>
    <row r="416" spans="3:15" x14ac:dyDescent="0.25"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</row>
    <row r="417" spans="3:15" x14ac:dyDescent="0.25"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</row>
    <row r="418" spans="3:15" x14ac:dyDescent="0.25"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</row>
    <row r="419" spans="3:15" x14ac:dyDescent="0.25"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</row>
    <row r="420" spans="3:15" x14ac:dyDescent="0.25"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</row>
    <row r="421" spans="3:15" x14ac:dyDescent="0.25"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</row>
    <row r="422" spans="3:15" x14ac:dyDescent="0.25"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</row>
    <row r="423" spans="3:15" x14ac:dyDescent="0.25"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</row>
    <row r="424" spans="3:15" x14ac:dyDescent="0.25"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</row>
    <row r="425" spans="3:15" x14ac:dyDescent="0.25"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</row>
    <row r="426" spans="3:15" x14ac:dyDescent="0.25"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</row>
    <row r="427" spans="3:15" x14ac:dyDescent="0.25"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</row>
    <row r="428" spans="3:15" x14ac:dyDescent="0.25"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</row>
    <row r="429" spans="3:15" x14ac:dyDescent="0.25"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</row>
    <row r="430" spans="3:15" x14ac:dyDescent="0.25"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</row>
    <row r="431" spans="3:15" x14ac:dyDescent="0.25"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</row>
    <row r="432" spans="3:15" x14ac:dyDescent="0.25"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</row>
    <row r="433" spans="3:15" x14ac:dyDescent="0.25"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</row>
    <row r="434" spans="3:15" x14ac:dyDescent="0.25"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</row>
    <row r="435" spans="3:15" x14ac:dyDescent="0.25"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</row>
    <row r="436" spans="3:15" x14ac:dyDescent="0.25"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</row>
    <row r="437" spans="3:15" x14ac:dyDescent="0.25"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</row>
    <row r="438" spans="3:15" x14ac:dyDescent="0.25"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</row>
    <row r="439" spans="3:15" x14ac:dyDescent="0.25"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</row>
    <row r="440" spans="3:15" x14ac:dyDescent="0.25"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</row>
    <row r="441" spans="3:15" x14ac:dyDescent="0.25"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</row>
    <row r="442" spans="3:15" x14ac:dyDescent="0.25"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</row>
    <row r="443" spans="3:15" x14ac:dyDescent="0.25"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</row>
    <row r="444" spans="3:15" x14ac:dyDescent="0.25"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</row>
    <row r="445" spans="3:15" x14ac:dyDescent="0.25"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</row>
    <row r="446" spans="3:15" x14ac:dyDescent="0.25"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</row>
    <row r="447" spans="3:15" x14ac:dyDescent="0.25"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</row>
    <row r="448" spans="3:15" x14ac:dyDescent="0.25"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</row>
    <row r="449" spans="3:15" x14ac:dyDescent="0.25"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</row>
    <row r="450" spans="3:15" x14ac:dyDescent="0.25"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</row>
    <row r="451" spans="3:15" x14ac:dyDescent="0.25"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</row>
    <row r="452" spans="3:15" x14ac:dyDescent="0.25"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</row>
    <row r="453" spans="3:15" x14ac:dyDescent="0.25"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</row>
    <row r="454" spans="3:15" x14ac:dyDescent="0.25"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</row>
    <row r="455" spans="3:15" x14ac:dyDescent="0.25"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</row>
    <row r="456" spans="3:15" x14ac:dyDescent="0.25"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</row>
    <row r="457" spans="3:15" x14ac:dyDescent="0.25"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</row>
    <row r="458" spans="3:15" x14ac:dyDescent="0.25"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</row>
    <row r="459" spans="3:15" x14ac:dyDescent="0.25"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</row>
    <row r="460" spans="3:15" x14ac:dyDescent="0.25"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</row>
    <row r="461" spans="3:15" x14ac:dyDescent="0.25"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</row>
    <row r="462" spans="3:15" x14ac:dyDescent="0.25"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</row>
    <row r="463" spans="3:15" x14ac:dyDescent="0.25"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</row>
    <row r="464" spans="3:15" x14ac:dyDescent="0.25"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</row>
    <row r="465" spans="3:14" x14ac:dyDescent="0.25"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</row>
    <row r="466" spans="3:14" x14ac:dyDescent="0.25"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</row>
    <row r="467" spans="3:14" x14ac:dyDescent="0.25"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</row>
    <row r="468" spans="3:14" x14ac:dyDescent="0.25"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</row>
    <row r="469" spans="3:14" x14ac:dyDescent="0.25"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</row>
    <row r="470" spans="3:14" x14ac:dyDescent="0.25"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</row>
    <row r="471" spans="3:14" x14ac:dyDescent="0.25"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</row>
    <row r="472" spans="3:14" x14ac:dyDescent="0.25"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</row>
    <row r="473" spans="3:14" x14ac:dyDescent="0.25"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</row>
  </sheetData>
  <sheetProtection algorithmName="SHA-512" hashValue="VzIQCMt58vnzZAfa94uwcRisUoRmjl4DcD/zZcQBDQQJg1dyb7sZcviOhtd8EkdFQ5xrezBsgJol3IKSSXbljw==" saltValue="cDHfo3ZUobVaoCXjYNTzHg==" spinCount="100000" sheet="1" selectLockedCells="1"/>
  <protectedRanges>
    <protectedRange sqref="H48" name="Område1"/>
  </protectedRanges>
  <mergeCells count="44">
    <mergeCell ref="C35:G35"/>
    <mergeCell ref="D91:G91"/>
    <mergeCell ref="C44:I44"/>
    <mergeCell ref="C45:I45"/>
    <mergeCell ref="C52:G52"/>
    <mergeCell ref="C54:G54"/>
    <mergeCell ref="C56:G56"/>
    <mergeCell ref="C50:G50"/>
    <mergeCell ref="C58:I58"/>
    <mergeCell ref="C60:I60"/>
    <mergeCell ref="D93:G93"/>
    <mergeCell ref="D95:G95"/>
    <mergeCell ref="F99:G99"/>
    <mergeCell ref="C64:G64"/>
    <mergeCell ref="C88:J88"/>
    <mergeCell ref="C70:E70"/>
    <mergeCell ref="C66:E66"/>
    <mergeCell ref="C86:I86"/>
    <mergeCell ref="C68:D68"/>
    <mergeCell ref="C80:G80"/>
    <mergeCell ref="C82:G82"/>
    <mergeCell ref="C84:G84"/>
    <mergeCell ref="G66:H66"/>
    <mergeCell ref="C9:J9"/>
    <mergeCell ref="C12:J12"/>
    <mergeCell ref="C41:I41"/>
    <mergeCell ref="C22:I22"/>
    <mergeCell ref="C43:I43"/>
    <mergeCell ref="C10:J10"/>
    <mergeCell ref="C16:J16"/>
    <mergeCell ref="C18:J18"/>
    <mergeCell ref="C25:E25"/>
    <mergeCell ref="C39:G39"/>
    <mergeCell ref="C15:J15"/>
    <mergeCell ref="C28:I28"/>
    <mergeCell ref="C27:I27"/>
    <mergeCell ref="C20:J20"/>
    <mergeCell ref="C33:G33"/>
    <mergeCell ref="C37:G37"/>
    <mergeCell ref="C1:J1"/>
    <mergeCell ref="C2:J2"/>
    <mergeCell ref="C5:J5"/>
    <mergeCell ref="C3:E3"/>
    <mergeCell ref="C7:I7"/>
  </mergeCells>
  <dataValidations xWindow="587" yWindow="609" count="11">
    <dataValidation type="list" allowBlank="1" showInputMessage="1" showErrorMessage="1" promptTitle="Vælg fra listen" prompt="Klik i højre side af cellen og vælg hvilken type hus" sqref="G66" xr:uid="{00000000-0002-0000-0000-000000000000}">
      <formula1>$D$204:$E$204</formula1>
    </dataValidation>
    <dataValidation type="list" allowBlank="1" showInputMessage="1" showErrorMessage="1" promptTitle="Vælg" prompt="Klik i højre side af cellen og vælg Ja eller Nej" sqref="H80 D63 B62 D46 B47 H35 D42 H52 H70:H76 H78 B24 D26 B30 D29" xr:uid="{00000000-0002-0000-0000-000001000000}">
      <formula1>$H$207:$H$208</formula1>
    </dataValidation>
    <dataValidation allowBlank="1" showInputMessage="1" showErrorMessage="1" promptTitle="Skriv" prompt="Skriv antal dage der har været frit logi til rådighed" sqref="H46 H49:H51 H42 H29 H24:H26" xr:uid="{00000000-0002-0000-0000-000004000000}"/>
    <dataValidation allowBlank="1" showInputMessage="1" showErrorMessage="1" promptTitle="Skriv" prompt="Skriv antal dage der har været bolig til rådighed" sqref="H62:H63" xr:uid="{00000000-0002-0000-0000-000005000000}"/>
    <dataValidation allowBlank="1" showInputMessage="1" showErrorMessage="1" promptTitle="Skriv" prompt="Angiv beløb for perioden, hvis der har været en egenbetaling" sqref="H64" xr:uid="{00000000-0002-0000-0000-000006000000}"/>
    <dataValidation allowBlank="1" showInputMessage="1" showErrorMessage="1" promptTitle="Skriv" prompt="Angiv antal m2 boligens areal udgør" sqref="E68" xr:uid="{00000000-0002-0000-0000-000007000000}"/>
    <dataValidation allowBlank="1" showInputMessage="1" showErrorMessage="1" promptTitle="Skriv" prompt="Angiv boligens opførelsessum pr. m2" sqref="H68" xr:uid="{00000000-0002-0000-0000-000008000000}"/>
    <dataValidation allowBlank="1" showInputMessage="1" showErrorMessage="1" promptTitle="Skriv" prompt="Angiv det faktuelt samlede beløb af fri el, varme mv. i perioden" sqref="H82 H54 H37" xr:uid="{00000000-0002-0000-0000-000009000000}"/>
    <dataValidation allowBlank="1" showInputMessage="1" showErrorMessage="1" promptTitle="Skriv" prompt="Angiv periodens samlede beløb, hvis der har været en egenbetaling af el, varme mv. hvis denne delvis er betalt af arbejdsgiver" sqref="H84 H56 H39" xr:uid="{00000000-0002-0000-0000-00000A000000}"/>
    <dataValidation allowBlank="1" showInputMessage="1" showErrorMessage="1" promptTitle="Skriv" prompt="Skriv antal dage der har været vakant- eller prævakant bolig til rådighed" sqref="H47 H30" xr:uid="{18762852-BE63-4D16-AF98-B81222AA5392}"/>
    <dataValidation allowBlank="1" showInputMessage="1" showErrorMessage="1" promptTitle="Skriv" prompt="Skriv antal rum der har været til rådighed" sqref="H48 H31" xr:uid="{E4EEC459-F063-4F4E-97B1-F1B12BFDB757}"/>
  </dataValidations>
  <hyperlinks>
    <hyperlink ref="J6" r:id="rId1" xr:uid="{50594D7A-7924-474B-9DC3-D4AB7824D1B5}"/>
  </hyperlinks>
  <pageMargins left="0.70866141732283472" right="0.51181102362204722" top="0.59055118110236227" bottom="0.59055118110236227" header="0.31496062992125984" footer="0.31496062992125984"/>
  <pageSetup paperSize="9" scale="62" orientation="portrait" r:id="rId2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Ark1</vt:lpstr>
      <vt:lpstr>Antal_rum</vt:lpstr>
      <vt:lpstr>'Ark1'!Udskriftsområde</vt:lpstr>
    </vt:vector>
  </TitlesOfParts>
  <Company>Kalaallit Nunaanni Namminersorlutik Oqartussat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Ferdinand Hammeken</dc:creator>
  <cp:lastModifiedBy>Ane Nielsen Thorleifsen</cp:lastModifiedBy>
  <cp:lastPrinted>2023-12-01T13:00:50Z</cp:lastPrinted>
  <dcterms:created xsi:type="dcterms:W3CDTF">2013-02-01T12:54:25Z</dcterms:created>
  <dcterms:modified xsi:type="dcterms:W3CDTF">2025-11-11T11:48:14Z</dcterms:modified>
</cp:coreProperties>
</file>