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t\AppData\Roaming\cBrain\F2\Temp\78273633\"/>
    </mc:Choice>
  </mc:AlternateContent>
  <xr:revisionPtr revIDLastSave="0" documentId="13_ncr:1_{05C75F53-1D18-4530-A5DA-BD2C63F2BD45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Ark1" sheetId="1" r:id="rId1"/>
  </sheets>
  <definedNames>
    <definedName name="Antal_rum" comment="Vælg fra listen">'Ark1'!$D$84</definedName>
    <definedName name="_xlnm.Print_Area" localSheetId="0">'Ark1'!$C$1:$J$107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1" l="1"/>
  <c r="M37" i="1"/>
  <c r="J62" i="1" l="1"/>
  <c r="J45" i="1" l="1"/>
  <c r="J47" i="1" s="1"/>
  <c r="J64" i="1"/>
  <c r="H220" i="1" l="1"/>
  <c r="H217" i="1" l="1"/>
  <c r="J30" i="1" s="1"/>
  <c r="L88" i="1"/>
  <c r="M88" i="1" s="1"/>
  <c r="J90" i="1" s="1"/>
  <c r="J92" i="1" l="1"/>
</calcChain>
</file>

<file path=xl/sharedStrings.xml><?xml version="1.0" encoding="utf-8"?>
<sst xmlns="http://schemas.openxmlformats.org/spreadsheetml/2006/main" count="111" uniqueCount="83">
  <si>
    <t>kr.</t>
  </si>
  <si>
    <t>CPR-nr.:</t>
  </si>
  <si>
    <t>B-nr.:</t>
  </si>
  <si>
    <t>her.</t>
  </si>
  <si>
    <t>Postnr.:</t>
  </si>
  <si>
    <t>-</t>
  </si>
  <si>
    <t>Min</t>
  </si>
  <si>
    <t>Max</t>
  </si>
  <si>
    <t>Akeqanngitsumik tamakkiisumik ilaannakortumilluunniit ineqartitaanerup nalinga Akileraartarnermut Aqutsisoqarfiup</t>
  </si>
  <si>
    <t>Nalinga ingerlatsinermut aningaasartuummut aammalu illup nalingata qaffariaateqarneraranik katitigaavoq.</t>
  </si>
  <si>
    <t>Illup pissarsiarineqarnerani nalinga ukiumut qaffariaateqartinneqarnera 1,5%-imik naleqarpoq.</t>
  </si>
  <si>
    <t>(utaqqiisaasumik inigisat ilanngullugit) nalingata naatsorsuusiorneqarnera</t>
  </si>
  <si>
    <t>Innaallagissamik, imermik kiassarneqarnermillu atuisimanermut aningaasartuutiviit ilanngunneqassapput, tamakkununnga</t>
  </si>
  <si>
    <t>aningaasartuutit sulisitsisup akilertarsimappagit.</t>
  </si>
  <si>
    <t>Pequsersugaareerneranut tapeq naatsorsuusiornermi ilanngunneqassaaq - qulaani nalunaarut takuuk.</t>
  </si>
  <si>
    <t>Akeqanngitsumik ineeqqami ineqarnerup nalingata naatsorsornera</t>
  </si>
  <si>
    <t>Akeqanngitsumik ineqartitaasoqarpa?</t>
  </si>
  <si>
    <t>Ullut qassiuneri</t>
  </si>
  <si>
    <t>Piffissami ineqartitap nammineq akiliutai</t>
  </si>
  <si>
    <t xml:space="preserve">Pisortanit atugassiissutigineqartumik akeqanngitsumik najugaqarallartunut utaqqiisaasumik </t>
  </si>
  <si>
    <t xml:space="preserve">najugaqarallartunulluunniit ineqartitsinerup nalinga, inissiani immikkoortuni </t>
  </si>
  <si>
    <t>Initat qassiuneri</t>
  </si>
  <si>
    <t>Piffissami innaallagissamut, kiassarnermut il.il. Aningaasartuutiviit</t>
  </si>
  <si>
    <t>Piffissami ineqartitaanermut, innaallagissamut, kiassarnermut il.il. aningaasartuutit nammineq akilikkat</t>
  </si>
  <si>
    <t>Akeqanngitsumik tamakkiisumik ilaannakortumilluunniit innaallagiaqarpa, kiassarneqarpa il.il.?</t>
  </si>
  <si>
    <t>Piffissami innaallagissamut, kiassarnermut il.il. aningaasartuutiviit</t>
  </si>
  <si>
    <t>Akeqanngitsumik tamakkiisumik ilaannakortumilluunniit ineqartitaanerup nalingata naatsorsornera</t>
  </si>
  <si>
    <t>Piffissami ineqartitap nammineq akiliutai (innaallagiaq,kiassarneq il.il. Immikkut akilersinneqartarsimanngippata)</t>
  </si>
  <si>
    <t>Akeqanngitsumik ineqartitaanerup illup suunera:</t>
  </si>
  <si>
    <t>Inigisaq m2-inngorlugu:</t>
  </si>
  <si>
    <t>Pissarsiarinerani m2-imut akia</t>
  </si>
  <si>
    <t>1. Uffarfik/anartarfik imermik kuutsinneqartartoq</t>
  </si>
  <si>
    <t>2. Kiassaateqarfimmit kiassarneqarneq/uuliamik/</t>
  </si>
  <si>
    <t xml:space="preserve">     innaallagissamillu kiassarneqarneq</t>
  </si>
  <si>
    <t>3. Innaallagiaq</t>
  </si>
  <si>
    <t>4. Imeqarneq imaluunniit imermut tanki</t>
  </si>
  <si>
    <t>5. Kissarsuut gassitortoq imaluunniit innaallagissamoortoq</t>
  </si>
  <si>
    <t>6. Oqorsaasersuineq, takuuk nalunaarut nr. 142</t>
  </si>
  <si>
    <t>Inigisaq sulisitsisumit pequssersugaava?</t>
  </si>
  <si>
    <t>Piffissami innaallagissamut, kiassarnermut il.il. aningaasartuutit nammineq akilikkat</t>
  </si>
  <si>
    <t>Immersugaq una nammineerluni nalunaarsuiffimmut ilanngunneqarluarsinnaavoq, taamaalilluni kingusinnerusukkut akileraarutitigut misissuinissanut atatillugu</t>
  </si>
  <si>
    <t>nassiuteqquneqassanngimmat</t>
  </si>
  <si>
    <t>Ateq:</t>
  </si>
  <si>
    <t>Najugaq:</t>
  </si>
  <si>
    <t>Illoqarfik:</t>
  </si>
  <si>
    <t>Katinnera akileraarusersorneqartussaq, A11-mi imm. 110-mut nuuttassat</t>
  </si>
  <si>
    <t>Ingerlatsinermut akiliut</t>
  </si>
  <si>
    <t>Ilaqutariinnut ataatsinut illunut aammalu illunut affarleriinnut</t>
  </si>
  <si>
    <t>Inissiarsuarnut aamma illunut uiguleriinnut il.il.</t>
  </si>
  <si>
    <t>Aningaasaliissutinut akiliut</t>
  </si>
  <si>
    <t>Aap</t>
  </si>
  <si>
    <t>Naagga</t>
  </si>
  <si>
    <t>Uffarfik</t>
  </si>
  <si>
    <t>Kiassarneq</t>
  </si>
  <si>
    <t>Innaallagiaq</t>
  </si>
  <si>
    <t>Imeq</t>
  </si>
  <si>
    <t>Gassi</t>
  </si>
  <si>
    <t>Initat amerlassusaat</t>
  </si>
  <si>
    <t>Pissarsiarinerani nalinga</t>
  </si>
  <si>
    <t>Akeqanngitsumik ineqarnerup 2022-imi nalinga</t>
  </si>
  <si>
    <t>Ullormut nalinga</t>
  </si>
  <si>
    <t>Oqorsaasersuutit</t>
  </si>
  <si>
    <t>Ukioq</t>
  </si>
  <si>
    <t>Ukiumi ullut</t>
  </si>
  <si>
    <t>Pequsersugaareernerani nalinga</t>
  </si>
  <si>
    <t>Akeqanngitsumik najugaqarallernermi inimut imaluunniit</t>
  </si>
  <si>
    <t xml:space="preserve"> ineeqqamut ataatsimut</t>
  </si>
  <si>
    <t>Makkua arlaat amigaataappat?</t>
  </si>
  <si>
    <t>Akeqanngitsumik najugaqartitaasoqarpa?</t>
  </si>
  <si>
    <r>
      <t xml:space="preserve">Ukioq aningaasarsiorfik:   </t>
    </r>
    <r>
      <rPr>
        <b/>
        <u/>
        <sz val="12"/>
        <color theme="1"/>
        <rFont val="Calibri"/>
        <family val="2"/>
        <scheme val="minor"/>
      </rPr>
      <t>2025</t>
    </r>
  </si>
  <si>
    <t>nalunaarutaa nr. 159, 3. oktober 2024-imeersoq naapertorlugu naatsorsorneqassaaq. Nalunaarut aaneqarsinnaavoq uani</t>
  </si>
  <si>
    <t>Ukiumut aningaasarsiorfiusumut 2025-mut ingerlatsinermi aningaasartuutinut akiliut ilaqutariinnut ataatsinut illunut aammalu illunut</t>
  </si>
  <si>
    <t>Akeqanngitsumik ineqartitaanermi nalinga ukiumut 18.697 koruunimut aalajangersarneqarpoq.</t>
  </si>
  <si>
    <t xml:space="preserve">Naatsorsuinermi iluaqutissatut skema Pisortanut  - Akeqanngitsumik ineqartitaanerup </t>
  </si>
  <si>
    <r>
      <t>2)  Inissiani immikkoortuni 1-imik imaluunniit 2-nik initalinni</t>
    </r>
    <r>
      <rPr>
        <b/>
        <sz val="12"/>
        <color rgb="FF222222"/>
        <rFont val="Segoe UI"/>
        <family val="2"/>
      </rPr>
      <t xml:space="preserve"> 2.000 kr</t>
    </r>
    <r>
      <rPr>
        <sz val="12"/>
        <color rgb="FF222222"/>
        <rFont val="Segoe UI"/>
        <family val="2"/>
      </rPr>
      <t>. (2022-mi inissisimaneq).</t>
    </r>
  </si>
  <si>
    <r>
      <t xml:space="preserve">1)  Inoqutigiinni ilaasut saniatigut allat igaffimmi imaluunniit perusuersartarfimmi atortorissaarutinut atorneqartunut atuisinnaatitaappata, inimut imaluunniit ineeqqamut ataatsimut </t>
    </r>
    <r>
      <rPr>
        <b/>
        <sz val="12"/>
        <color rgb="FF222222"/>
        <rFont val="Segoe UI"/>
        <family val="2"/>
      </rPr>
      <t>1.000 kr</t>
    </r>
    <r>
      <rPr>
        <sz val="12"/>
        <color rgb="FF222222"/>
        <rFont val="Segoe UI"/>
        <family val="2"/>
      </rPr>
      <t>. (2022-mi inissisimaneq).</t>
    </r>
  </si>
  <si>
    <r>
      <t xml:space="preserve">3)  Inissiani immikkoortuni </t>
    </r>
    <r>
      <rPr>
        <b/>
        <sz val="12"/>
        <color rgb="FF222222"/>
        <rFont val="Segoe UI"/>
        <family val="2"/>
      </rPr>
      <t>2.500 kr</t>
    </r>
    <r>
      <rPr>
        <sz val="12"/>
        <color rgb="FF222222"/>
        <rFont val="Segoe UI"/>
        <family val="2"/>
      </rPr>
      <t>. (2022-mi inissisimaneq) 3-nik initalinni.</t>
    </r>
  </si>
  <si>
    <r>
      <t xml:space="preserve">4)  Inissiani immikkoortuni </t>
    </r>
    <r>
      <rPr>
        <b/>
        <sz val="12"/>
        <color rgb="FF222222"/>
        <rFont val="Segoe UI"/>
        <family val="2"/>
      </rPr>
      <t>3.500 kr.</t>
    </r>
    <r>
      <rPr>
        <sz val="12"/>
        <color rgb="FF222222"/>
        <rFont val="Segoe UI"/>
        <family val="2"/>
      </rPr>
      <t xml:space="preserve"> (2022-mi inissisimaneq) 4-nik initalinni.</t>
    </r>
  </si>
  <si>
    <r>
      <t xml:space="preserve">5)  Inissiani immikkoortuni </t>
    </r>
    <r>
      <rPr>
        <b/>
        <sz val="12"/>
        <color rgb="FF222222"/>
        <rFont val="Segoe UI"/>
        <family val="2"/>
      </rPr>
      <t>4.500 kr</t>
    </r>
    <r>
      <rPr>
        <sz val="12"/>
        <color rgb="FF222222"/>
        <rFont val="Segoe UI"/>
        <family val="2"/>
      </rPr>
      <t>. (2022-mi inissisimaneq) 5-inik amerlanernilluunniit initalinni.</t>
    </r>
  </si>
  <si>
    <r>
      <t>Illup pissarsiarineqarnerani naliusoq m2-imut minnerpaamik</t>
    </r>
    <r>
      <rPr>
        <b/>
        <sz val="11"/>
        <color theme="1"/>
        <rFont val="Calibri"/>
        <family val="2"/>
        <scheme val="minor"/>
      </rPr>
      <t xml:space="preserve"> 7.479 koruuniuvoq</t>
    </r>
    <r>
      <rPr>
        <sz val="11"/>
        <color theme="1"/>
        <rFont val="Calibri"/>
        <family val="2"/>
        <scheme val="minor"/>
      </rPr>
      <t xml:space="preserve"> m2-imullu annerpaamik </t>
    </r>
    <r>
      <rPr>
        <b/>
        <sz val="11"/>
        <color theme="1"/>
        <rFont val="Calibri"/>
        <family val="2"/>
        <scheme val="minor"/>
      </rPr>
      <t>35.560 koruuniulluni</t>
    </r>
    <r>
      <rPr>
        <sz val="11"/>
        <color theme="1"/>
        <rFont val="Calibri"/>
        <family val="2"/>
        <scheme val="minor"/>
      </rPr>
      <t>.</t>
    </r>
  </si>
  <si>
    <r>
      <t xml:space="preserve">affarleriinnut m2-imut </t>
    </r>
    <r>
      <rPr>
        <b/>
        <sz val="11"/>
        <color theme="1"/>
        <rFont val="Calibri"/>
        <family val="2"/>
        <scheme val="minor"/>
      </rPr>
      <t>492 koruuniuvoq</t>
    </r>
    <r>
      <rPr>
        <sz val="11"/>
        <color theme="1"/>
        <rFont val="Calibri"/>
        <family val="2"/>
        <scheme val="minor"/>
      </rPr>
      <t xml:space="preserve"> aamma inissiarsuarnut aamma illunut uiguleriinnut il.il. ukiumut m2-imut </t>
    </r>
    <r>
      <rPr>
        <b/>
        <sz val="11"/>
        <color theme="1"/>
        <rFont val="Calibri"/>
        <family val="2"/>
        <scheme val="minor"/>
      </rPr>
      <t>546 koruuninik</t>
    </r>
    <r>
      <rPr>
        <sz val="11"/>
        <color theme="1"/>
        <rFont val="Calibri"/>
        <family val="2"/>
        <scheme val="minor"/>
      </rPr>
      <t xml:space="preserve"> annertussuseqarluni.</t>
    </r>
  </si>
  <si>
    <r>
      <t xml:space="preserve">najugaqarallartunulluunniit ineqartitsinerup nalinga, </t>
    </r>
    <r>
      <rPr>
        <b/>
        <i/>
        <sz val="12"/>
        <color theme="1"/>
        <rFont val="Calibri"/>
        <family val="2"/>
        <scheme val="minor"/>
      </rPr>
      <t xml:space="preserve">inoqutigiit ilaasut saniatigut allat igaffimmi </t>
    </r>
  </si>
  <si>
    <r>
      <rPr>
        <b/>
        <i/>
        <sz val="12"/>
        <color theme="1"/>
        <rFont val="Calibri"/>
        <family val="2"/>
        <scheme val="minor"/>
      </rPr>
      <t xml:space="preserve">perusuersartarfimmi atortorissaarutinut </t>
    </r>
    <r>
      <rPr>
        <b/>
        <sz val="12"/>
        <color theme="1"/>
        <rFont val="Calibri"/>
        <family val="2"/>
        <scheme val="minor"/>
      </rPr>
      <t>atorneqartunut atuisinnaatitaappata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</si>
</sst>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kr.&quot;\ #,##0;[Red]&quot;kr.&quot;\ \-#,##0"/>
    <numFmt numFmtId="165" formatCode="_ * #,##0_ ;_ * \-#,##0_ ;_ * &quot;-&quot;??_ ;_ @_ "/>
    <numFmt numFmtId="166" formatCode="0_ ;\-0\ "/>
    <numFmt numFmtId="167" formatCode="#,##0_ ;\-#,##0\ 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222222"/>
      <name val="Segoe UI"/>
      <family val="2"/>
    </font>
    <font>
      <b/>
      <sz val="12"/>
      <color rgb="FF222222"/>
      <name val="Segoe UI"/>
      <family val="2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/>
    <xf numFmtId="0" fontId="0" fillId="2" borderId="2" xfId="0" applyFill="1" applyBorder="1" applyAlignment="1" applyProtection="1">
      <alignment horizontal="center"/>
      <protection locked="0" hidden="1"/>
    </xf>
    <xf numFmtId="0" fontId="8" fillId="0" borderId="0" xfId="0" applyFont="1"/>
    <xf numFmtId="0" fontId="0" fillId="0" borderId="0" xfId="0" applyAlignment="1">
      <alignment horizontal="left"/>
    </xf>
    <xf numFmtId="165" fontId="0" fillId="2" borderId="2" xfId="2" applyNumberFormat="1" applyFont="1" applyFill="1" applyBorder="1" applyProtection="1">
      <protection locked="0"/>
    </xf>
    <xf numFmtId="165" fontId="0" fillId="2" borderId="2" xfId="2" applyNumberFormat="1" applyFont="1" applyFill="1" applyBorder="1" applyProtection="1">
      <protection locked="0" hidden="1"/>
    </xf>
    <xf numFmtId="0" fontId="0" fillId="2" borderId="2" xfId="0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2" borderId="2" xfId="0" applyNumberFormat="1" applyFill="1" applyBorder="1" applyProtection="1">
      <protection locked="0"/>
    </xf>
    <xf numFmtId="0" fontId="9" fillId="0" borderId="0" xfId="0" applyFont="1"/>
    <xf numFmtId="0" fontId="0" fillId="2" borderId="2" xfId="0" applyFill="1" applyBorder="1" applyAlignment="1" applyProtection="1">
      <alignment horizontal="center"/>
      <protection locked="0"/>
    </xf>
    <xf numFmtId="167" fontId="0" fillId="4" borderId="1" xfId="2" applyNumberFormat="1" applyFont="1" applyFill="1" applyBorder="1" applyProtection="1">
      <protection hidden="1"/>
    </xf>
    <xf numFmtId="167" fontId="0" fillId="4" borderId="2" xfId="2" applyNumberFormat="1" applyFont="1" applyFill="1" applyBorder="1" applyAlignment="1" applyProtection="1">
      <alignment horizontal="right"/>
      <protection hidden="1"/>
    </xf>
    <xf numFmtId="3" fontId="0" fillId="2" borderId="2" xfId="0" applyNumberFormat="1" applyFill="1" applyBorder="1" applyAlignment="1" applyProtection="1">
      <alignment horizontal="right"/>
      <protection locked="0"/>
    </xf>
    <xf numFmtId="0" fontId="10" fillId="0" borderId="0" xfId="0" applyFont="1"/>
    <xf numFmtId="165" fontId="6" fillId="0" borderId="0" xfId="2" applyNumberFormat="1" applyFont="1" applyFill="1"/>
    <xf numFmtId="3" fontId="0" fillId="2" borderId="2" xfId="0" applyNumberFormat="1" applyFill="1" applyBorder="1" applyAlignment="1" applyProtection="1">
      <alignment horizontal="center"/>
      <protection locked="0" hidden="1"/>
    </xf>
    <xf numFmtId="3" fontId="0" fillId="2" borderId="2" xfId="0" applyNumberFormat="1" applyFill="1" applyBorder="1" applyProtection="1">
      <protection locked="0" hidden="1"/>
    </xf>
    <xf numFmtId="0" fontId="11" fillId="0" borderId="0" xfId="0" applyFont="1"/>
    <xf numFmtId="0" fontId="12" fillId="0" borderId="0" xfId="0" applyFont="1"/>
    <xf numFmtId="0" fontId="14" fillId="0" borderId="0" xfId="0" applyFont="1"/>
    <xf numFmtId="10" fontId="6" fillId="0" borderId="0" xfId="0" applyNumberFormat="1" applyFont="1"/>
    <xf numFmtId="43" fontId="6" fillId="0" borderId="0" xfId="2" applyFont="1" applyFill="1"/>
    <xf numFmtId="166" fontId="6" fillId="0" borderId="0" xfId="2" applyNumberFormat="1" applyFont="1" applyFill="1"/>
    <xf numFmtId="9" fontId="6" fillId="0" borderId="0" xfId="2" applyNumberFormat="1" applyFont="1" applyFill="1"/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13" fillId="5" borderId="0" xfId="0" applyFont="1" applyFill="1"/>
    <xf numFmtId="0" fontId="5" fillId="5" borderId="0" xfId="0" applyFont="1" applyFill="1"/>
    <xf numFmtId="3" fontId="0" fillId="5" borderId="0" xfId="0" applyNumberFormat="1" applyFill="1" applyAlignment="1" applyProtection="1">
      <alignment horizontal="right"/>
      <protection locked="0"/>
    </xf>
    <xf numFmtId="3" fontId="1" fillId="6" borderId="3" xfId="2" applyNumberFormat="1" applyFont="1" applyFill="1" applyBorder="1" applyProtection="1">
      <protection hidden="1"/>
    </xf>
    <xf numFmtId="167" fontId="4" fillId="4" borderId="1" xfId="2" applyNumberFormat="1" applyFont="1" applyFill="1" applyBorder="1" applyProtection="1">
      <protection hidden="1"/>
    </xf>
    <xf numFmtId="165" fontId="6" fillId="0" borderId="0" xfId="0" applyNumberFormat="1" applyFont="1"/>
    <xf numFmtId="0" fontId="0" fillId="5" borderId="0" xfId="0" applyFill="1" applyAlignment="1" applyProtection="1">
      <alignment horizontal="center"/>
      <protection locked="0" hidden="1"/>
    </xf>
    <xf numFmtId="0" fontId="0" fillId="5" borderId="7" xfId="0" applyFill="1" applyBorder="1" applyAlignment="1" applyProtection="1">
      <alignment horizontal="center"/>
      <protection locked="0" hidden="1"/>
    </xf>
    <xf numFmtId="0" fontId="15" fillId="0" borderId="0" xfId="0" applyFont="1"/>
    <xf numFmtId="0" fontId="7" fillId="0" borderId="0" xfId="0" applyFont="1" applyAlignment="1">
      <alignment horizontal="left"/>
    </xf>
    <xf numFmtId="0" fontId="3" fillId="0" borderId="0" xfId="1" applyAlignment="1" applyProtection="1">
      <alignment horizontal="center"/>
      <protection locked="0" hidden="1"/>
    </xf>
    <xf numFmtId="164" fontId="0" fillId="0" borderId="0" xfId="0" applyNumberFormat="1"/>
    <xf numFmtId="0" fontId="16" fillId="5" borderId="0" xfId="0" applyFont="1" applyFill="1" applyAlignment="1">
      <alignment wrapText="1"/>
    </xf>
    <xf numFmtId="0" fontId="1" fillId="5" borderId="0" xfId="0" applyFont="1" applyFill="1"/>
    <xf numFmtId="0" fontId="18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6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4" xfId="0" applyBorder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0" fillId="2" borderId="5" xfId="0" applyFill="1" applyBorder="1" applyAlignment="1" applyProtection="1">
      <alignment horizontal="left"/>
      <protection locked="0" hidden="1"/>
    </xf>
    <xf numFmtId="0" fontId="0" fillId="2" borderId="6" xfId="0" applyFill="1" applyBorder="1" applyAlignment="1" applyProtection="1">
      <alignment horizontal="left"/>
      <protection locked="0" hidden="1"/>
    </xf>
  </cellXfs>
  <cellStyles count="3">
    <cellStyle name="Komma" xfId="2" builtinId="3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ka.gl/emner/borger/meddelelser/meddelelser-fra-2021?sc_lang=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9"/>
  <sheetViews>
    <sheetView showGridLines="0" tabSelected="1" topLeftCell="C1" zoomScaleNormal="100" workbookViewId="0">
      <selection activeCell="H36" sqref="H36"/>
    </sheetView>
  </sheetViews>
  <sheetFormatPr defaultRowHeight="15" x14ac:dyDescent="0.25"/>
  <cols>
    <col min="1" max="2" width="0" hidden="1" customWidth="1"/>
    <col min="3" max="3" width="13.7109375" customWidth="1"/>
    <col min="5" max="5" width="24.28515625" customWidth="1"/>
    <col min="6" max="6" width="9.140625" customWidth="1"/>
    <col min="7" max="7" width="52.140625" customWidth="1"/>
    <col min="8" max="8" width="9.140625" customWidth="1"/>
    <col min="9" max="9" width="3.7109375" customWidth="1"/>
    <col min="10" max="10" width="14.85546875" customWidth="1"/>
    <col min="11" max="11" width="9.140625" style="1"/>
    <col min="12" max="12" width="13.5703125" style="1" bestFit="1" customWidth="1"/>
    <col min="13" max="13" width="13.85546875" style="1" customWidth="1"/>
    <col min="14" max="19" width="9.140625" style="1"/>
  </cols>
  <sheetData>
    <row r="1" spans="3:24" ht="18.75" x14ac:dyDescent="0.3">
      <c r="C1" s="46" t="s">
        <v>73</v>
      </c>
      <c r="D1" s="46"/>
      <c r="E1" s="46"/>
      <c r="F1" s="46"/>
      <c r="G1" s="46"/>
      <c r="H1" s="46"/>
      <c r="I1" s="46"/>
      <c r="J1" s="46"/>
      <c r="K1" s="20"/>
      <c r="L1" s="20"/>
    </row>
    <row r="2" spans="3:24" ht="18.75" x14ac:dyDescent="0.3">
      <c r="C2" s="46" t="s">
        <v>11</v>
      </c>
      <c r="D2" s="46"/>
      <c r="E2" s="46"/>
      <c r="F2" s="46"/>
      <c r="G2" s="46"/>
      <c r="H2" s="46"/>
      <c r="I2" s="46"/>
      <c r="J2" s="46"/>
      <c r="K2" s="20"/>
      <c r="L2" s="20"/>
    </row>
    <row r="3" spans="3:24" ht="15.75" x14ac:dyDescent="0.25">
      <c r="C3" s="48" t="s">
        <v>69</v>
      </c>
      <c r="D3" s="48"/>
      <c r="E3" s="48"/>
    </row>
    <row r="4" spans="3:24" ht="8.1" customHeight="1" x14ac:dyDescent="0.25"/>
    <row r="5" spans="3:24" x14ac:dyDescent="0.25">
      <c r="C5" s="47" t="s">
        <v>8</v>
      </c>
      <c r="D5" s="47"/>
      <c r="E5" s="47"/>
      <c r="F5" s="47"/>
      <c r="G5" s="47"/>
      <c r="H5" s="47"/>
      <c r="I5" s="47"/>
      <c r="J5" s="47"/>
    </row>
    <row r="6" spans="3:24" x14ac:dyDescent="0.25">
      <c r="C6" t="s">
        <v>70</v>
      </c>
      <c r="J6" s="41" t="s">
        <v>3</v>
      </c>
      <c r="L6" s="17"/>
    </row>
    <row r="7" spans="3:24" x14ac:dyDescent="0.25">
      <c r="C7" s="47" t="s">
        <v>9</v>
      </c>
      <c r="D7" s="47"/>
      <c r="E7" s="47"/>
      <c r="F7" s="47"/>
      <c r="G7" s="47"/>
      <c r="H7" s="47"/>
      <c r="I7" s="47"/>
      <c r="L7" s="17"/>
    </row>
    <row r="8" spans="3:24" ht="8.1" customHeight="1" x14ac:dyDescent="0.25">
      <c r="L8" s="17"/>
    </row>
    <row r="9" spans="3:24" x14ac:dyDescent="0.25">
      <c r="C9" s="47" t="s">
        <v>71</v>
      </c>
      <c r="D9" s="47"/>
      <c r="E9" s="47"/>
      <c r="F9" s="47"/>
      <c r="G9" s="47"/>
      <c r="H9" s="47"/>
      <c r="I9" s="47"/>
      <c r="J9" s="47"/>
      <c r="L9" s="17"/>
    </row>
    <row r="10" spans="3:24" x14ac:dyDescent="0.25">
      <c r="C10" s="47" t="s">
        <v>80</v>
      </c>
      <c r="D10" s="47"/>
      <c r="E10" s="47"/>
      <c r="F10" s="47"/>
      <c r="G10" s="47"/>
      <c r="H10" s="47"/>
      <c r="I10" s="47"/>
      <c r="J10" s="47"/>
      <c r="L10" s="17"/>
    </row>
    <row r="11" spans="3:24" ht="8.1" customHeight="1" x14ac:dyDescent="0.25">
      <c r="T11" s="11"/>
      <c r="U11" s="11"/>
      <c r="V11" s="11"/>
      <c r="W11" s="11"/>
      <c r="X11" s="11"/>
    </row>
    <row r="12" spans="3:24" x14ac:dyDescent="0.25">
      <c r="C12" s="47" t="s">
        <v>10</v>
      </c>
      <c r="D12" s="47"/>
      <c r="E12" s="47"/>
      <c r="F12" s="47"/>
      <c r="G12" s="47"/>
      <c r="H12" s="47"/>
      <c r="I12" s="47"/>
      <c r="J12" s="47"/>
      <c r="L12" s="17"/>
      <c r="T12" s="11"/>
      <c r="U12" s="11"/>
      <c r="V12" s="11"/>
      <c r="W12" s="11"/>
      <c r="X12" s="11"/>
    </row>
    <row r="13" spans="3:24" x14ac:dyDescent="0.25">
      <c r="C13" s="42" t="s">
        <v>79</v>
      </c>
      <c r="D13" s="42"/>
      <c r="E13" s="42"/>
      <c r="F13" s="42"/>
      <c r="G13" s="42"/>
      <c r="H13" s="42"/>
      <c r="I13" s="42"/>
      <c r="T13" s="11"/>
      <c r="U13" s="11"/>
      <c r="V13" s="11"/>
      <c r="W13" s="11"/>
      <c r="X13" s="11"/>
    </row>
    <row r="14" spans="3:24" ht="8.1" customHeight="1" x14ac:dyDescent="0.25">
      <c r="T14" s="11"/>
      <c r="U14" s="11"/>
      <c r="V14" s="11"/>
      <c r="W14" s="11"/>
      <c r="X14" s="11"/>
    </row>
    <row r="15" spans="3:24" x14ac:dyDescent="0.25">
      <c r="C15" s="47" t="s">
        <v>12</v>
      </c>
      <c r="D15" s="47"/>
      <c r="E15" s="47"/>
      <c r="F15" s="47"/>
      <c r="G15" s="47"/>
      <c r="H15" s="47"/>
      <c r="I15" s="47"/>
      <c r="J15" s="47"/>
      <c r="L15" s="17"/>
      <c r="T15" s="11"/>
      <c r="U15" s="11"/>
      <c r="V15" s="11"/>
      <c r="W15" s="11"/>
      <c r="X15" s="11"/>
    </row>
    <row r="16" spans="3:24" x14ac:dyDescent="0.25">
      <c r="C16" s="47" t="s">
        <v>13</v>
      </c>
      <c r="D16" s="47"/>
      <c r="E16" s="47"/>
      <c r="F16" s="47"/>
      <c r="G16" s="47"/>
      <c r="H16" s="47"/>
      <c r="I16" s="47"/>
      <c r="J16" s="47"/>
      <c r="L16" s="17"/>
      <c r="T16" s="11"/>
      <c r="U16" s="11"/>
      <c r="V16" s="11"/>
      <c r="W16" s="11"/>
      <c r="X16" s="11"/>
    </row>
    <row r="17" spans="1:25" ht="8.1" customHeight="1" x14ac:dyDescent="0.25">
      <c r="C17" s="4"/>
      <c r="D17" s="4"/>
      <c r="E17" s="4"/>
      <c r="F17" s="4"/>
      <c r="G17" s="4"/>
      <c r="H17" s="4"/>
      <c r="I17" s="4"/>
      <c r="J17" s="4"/>
      <c r="L17" s="17"/>
      <c r="T17" s="11"/>
      <c r="U17" s="11"/>
      <c r="V17" s="11"/>
      <c r="W17" s="11"/>
      <c r="X17" s="11"/>
    </row>
    <row r="18" spans="1:25" ht="15" customHeight="1" x14ac:dyDescent="0.25">
      <c r="C18" s="47" t="s">
        <v>14</v>
      </c>
      <c r="D18" s="47"/>
      <c r="E18" s="47"/>
      <c r="F18" s="47"/>
      <c r="G18" s="47"/>
      <c r="H18" s="47"/>
      <c r="I18" s="47"/>
      <c r="J18" s="47"/>
      <c r="L18" s="17"/>
      <c r="T18" s="11"/>
      <c r="U18" s="11"/>
      <c r="V18" s="11"/>
      <c r="W18" s="11"/>
      <c r="X18" s="11"/>
      <c r="Y18" s="11"/>
    </row>
    <row r="19" spans="1:25" ht="8.1" customHeight="1" x14ac:dyDescent="0.25">
      <c r="C19" s="4"/>
      <c r="D19" s="4"/>
      <c r="E19" s="4"/>
      <c r="F19" s="4"/>
      <c r="G19" s="4"/>
      <c r="H19" s="4"/>
      <c r="T19" s="11"/>
      <c r="U19" s="11"/>
      <c r="V19" s="11"/>
      <c r="W19" s="11"/>
      <c r="X19" s="11"/>
      <c r="Y19" s="11"/>
    </row>
    <row r="20" spans="1:25" hidden="1" x14ac:dyDescent="0.25">
      <c r="C20" s="47" t="s">
        <v>72</v>
      </c>
      <c r="D20" s="47"/>
      <c r="E20" s="47"/>
      <c r="F20" s="47"/>
      <c r="G20" s="47"/>
      <c r="H20" s="47"/>
      <c r="I20" s="47"/>
      <c r="J20" s="47"/>
      <c r="T20" s="11"/>
      <c r="U20" s="11"/>
      <c r="V20" s="11"/>
      <c r="W20" s="11"/>
      <c r="X20" s="11"/>
      <c r="Y20" s="11"/>
    </row>
    <row r="21" spans="1:25" ht="17.25" x14ac:dyDescent="0.3">
      <c r="C21" s="45" t="s">
        <v>75</v>
      </c>
      <c r="D21" s="4"/>
      <c r="E21" s="4"/>
      <c r="F21" s="4"/>
      <c r="G21" s="4"/>
      <c r="H21" s="4"/>
      <c r="I21" s="4"/>
      <c r="J21" s="4"/>
      <c r="T21" s="11"/>
      <c r="U21" s="11"/>
      <c r="V21" s="11"/>
      <c r="W21" s="11"/>
      <c r="X21" s="11"/>
      <c r="Y21" s="11"/>
    </row>
    <row r="22" spans="1:25" ht="17.25" x14ac:dyDescent="0.3">
      <c r="C22" s="45" t="s">
        <v>74</v>
      </c>
      <c r="D22" s="4"/>
      <c r="E22" s="4"/>
      <c r="F22" s="4"/>
      <c r="G22" s="4"/>
      <c r="H22" s="4"/>
      <c r="I22" s="4"/>
      <c r="J22" s="4"/>
      <c r="T22" s="11"/>
      <c r="U22" s="11"/>
      <c r="V22" s="11"/>
      <c r="W22" s="11"/>
      <c r="X22" s="11"/>
      <c r="Y22" s="11"/>
    </row>
    <row r="23" spans="1:25" ht="17.25" x14ac:dyDescent="0.3">
      <c r="C23" s="45" t="s">
        <v>76</v>
      </c>
      <c r="D23" s="4"/>
      <c r="E23" s="4"/>
      <c r="F23" s="4"/>
      <c r="G23" s="4"/>
      <c r="H23" s="4"/>
      <c r="I23" s="4"/>
      <c r="J23" s="4"/>
      <c r="T23" s="11"/>
      <c r="U23" s="11"/>
      <c r="V23" s="11"/>
      <c r="W23" s="11"/>
      <c r="X23" s="11"/>
      <c r="Y23" s="11"/>
    </row>
    <row r="24" spans="1:25" ht="17.25" x14ac:dyDescent="0.3">
      <c r="C24" s="45" t="s">
        <v>77</v>
      </c>
      <c r="D24" s="4"/>
      <c r="E24" s="4"/>
      <c r="F24" s="4"/>
      <c r="G24" s="4"/>
      <c r="H24" s="4"/>
      <c r="I24" s="4"/>
      <c r="J24" s="4"/>
      <c r="T24" s="11"/>
      <c r="U24" s="11"/>
      <c r="V24" s="11"/>
      <c r="W24" s="11"/>
      <c r="X24" s="11"/>
      <c r="Y24" s="11"/>
    </row>
    <row r="25" spans="1:25" ht="17.25" x14ac:dyDescent="0.3">
      <c r="C25" s="45" t="s">
        <v>78</v>
      </c>
      <c r="D25" s="4"/>
      <c r="E25" s="4"/>
      <c r="F25" s="4"/>
      <c r="G25" s="4"/>
      <c r="H25" s="4"/>
      <c r="I25" s="4"/>
      <c r="J25" s="4"/>
      <c r="T25" s="11"/>
      <c r="U25" s="11"/>
      <c r="V25" s="11"/>
      <c r="W25" s="11"/>
      <c r="X25" s="11"/>
      <c r="Y25" s="11"/>
    </row>
    <row r="26" spans="1:25" x14ac:dyDescent="0.25">
      <c r="C26" s="4"/>
      <c r="D26" s="4"/>
      <c r="E26" s="4"/>
      <c r="F26" s="4"/>
      <c r="G26" s="4"/>
      <c r="H26" s="4"/>
      <c r="I26" s="4"/>
      <c r="J26" s="4"/>
      <c r="T26" s="11"/>
      <c r="U26" s="11"/>
      <c r="V26" s="11"/>
      <c r="W26" s="11"/>
      <c r="X26" s="11"/>
      <c r="Y26" s="11"/>
    </row>
    <row r="27" spans="1:25" ht="8.1" hidden="1" customHeight="1" x14ac:dyDescent="0.25">
      <c r="T27" s="11"/>
      <c r="U27" s="11"/>
      <c r="V27" s="11"/>
      <c r="W27" s="11"/>
      <c r="X27" s="11"/>
      <c r="Y27" s="11"/>
    </row>
    <row r="28" spans="1:25" ht="15.75" hidden="1" x14ac:dyDescent="0.25">
      <c r="C28" s="50" t="s">
        <v>15</v>
      </c>
      <c r="D28" s="50"/>
      <c r="E28" s="50"/>
      <c r="F28" s="50"/>
      <c r="G28" s="50"/>
      <c r="H28" s="50"/>
      <c r="I28" s="50"/>
      <c r="J28" s="32"/>
      <c r="T28" s="11"/>
      <c r="U28" s="11"/>
      <c r="V28" s="11"/>
      <c r="W28" s="11"/>
      <c r="X28" s="11"/>
      <c r="Y28" s="11"/>
    </row>
    <row r="29" spans="1:25" ht="5.25" hidden="1" customHeight="1" x14ac:dyDescent="0.25">
      <c r="T29" s="11"/>
      <c r="U29" s="11"/>
      <c r="V29" s="11"/>
      <c r="W29" s="11"/>
      <c r="X29" s="11"/>
      <c r="Y29" s="11"/>
    </row>
    <row r="30" spans="1:25" hidden="1" x14ac:dyDescent="0.25">
      <c r="A30" t="s">
        <v>16</v>
      </c>
      <c r="B30" s="2" t="s">
        <v>50</v>
      </c>
      <c r="G30" s="8" t="s">
        <v>17</v>
      </c>
      <c r="H30" s="2"/>
      <c r="J30" s="14">
        <f>IF(B30=H214,0,H30*H217)</f>
        <v>0</v>
      </c>
      <c r="L30" s="17"/>
      <c r="T30" s="11"/>
      <c r="U30" s="11"/>
      <c r="V30" s="11"/>
      <c r="W30" s="11"/>
      <c r="X30" s="11"/>
      <c r="Y30" s="11"/>
    </row>
    <row r="31" spans="1:25" hidden="1" x14ac:dyDescent="0.25">
      <c r="C31" s="47" t="s">
        <v>18</v>
      </c>
      <c r="D31" s="47"/>
      <c r="E31" s="47"/>
      <c r="I31" s="9" t="s">
        <v>5</v>
      </c>
      <c r="J31" s="15"/>
      <c r="T31" s="11"/>
      <c r="U31" s="11"/>
      <c r="V31" s="11"/>
      <c r="W31" s="11"/>
      <c r="X31" s="11"/>
      <c r="Y31" s="11"/>
    </row>
    <row r="32" spans="1:25" ht="8.1" hidden="1" customHeight="1" x14ac:dyDescent="0.25">
      <c r="I32" s="9"/>
      <c r="J32" s="33"/>
      <c r="T32" s="11"/>
      <c r="U32" s="11"/>
      <c r="V32" s="11"/>
      <c r="W32" s="11"/>
      <c r="X32" s="11"/>
      <c r="Y32" s="11"/>
    </row>
    <row r="33" spans="1:26" ht="15.75" customHeight="1" x14ac:dyDescent="0.25">
      <c r="C33" s="50" t="s">
        <v>19</v>
      </c>
      <c r="D33" s="50"/>
      <c r="E33" s="50"/>
      <c r="F33" s="50"/>
      <c r="G33" s="50"/>
      <c r="H33" s="50"/>
      <c r="I33" s="50"/>
      <c r="J33" s="32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11"/>
    </row>
    <row r="34" spans="1:26" ht="15.75" x14ac:dyDescent="0.25">
      <c r="C34" s="50" t="s">
        <v>20</v>
      </c>
      <c r="D34" s="50"/>
      <c r="E34" s="50"/>
      <c r="F34" s="50"/>
      <c r="G34" s="50"/>
      <c r="H34" s="50"/>
      <c r="I34" s="50"/>
      <c r="J34" s="32"/>
      <c r="K34" s="39"/>
      <c r="S34" s="11"/>
      <c r="T34" s="11"/>
      <c r="U34" s="11"/>
      <c r="V34" s="11"/>
      <c r="W34" s="11"/>
      <c r="X34" s="11"/>
      <c r="Y34" s="11"/>
      <c r="Z34" s="11"/>
    </row>
    <row r="35" spans="1:26" ht="6" customHeight="1" x14ac:dyDescent="0.25">
      <c r="I35" s="9"/>
      <c r="J35" s="11"/>
      <c r="S35" s="11"/>
      <c r="T35" s="11"/>
      <c r="U35" s="11"/>
      <c r="V35" s="11"/>
      <c r="W35" s="11"/>
      <c r="X35" s="11"/>
      <c r="Y35" s="11"/>
    </row>
    <row r="36" spans="1:26" x14ac:dyDescent="0.25">
      <c r="A36" t="s">
        <v>68</v>
      </c>
      <c r="B36" s="12" t="s">
        <v>50</v>
      </c>
      <c r="G36" s="8" t="s">
        <v>17</v>
      </c>
      <c r="H36" s="12"/>
      <c r="I36" s="9"/>
      <c r="J36" s="11"/>
      <c r="S36" s="11"/>
      <c r="T36" s="11"/>
      <c r="U36" s="11"/>
      <c r="V36" s="11"/>
      <c r="W36" s="11"/>
      <c r="X36" s="11"/>
      <c r="Y36" s="11"/>
    </row>
    <row r="37" spans="1:26" x14ac:dyDescent="0.25">
      <c r="G37" s="8" t="s">
        <v>21</v>
      </c>
      <c r="H37" s="12"/>
      <c r="I37" s="9"/>
      <c r="J37" s="11"/>
      <c r="M37" s="1">
        <f>IF(B36=H214,0,IF(H36&gt;360,360/30,(H36/30))*IF(H37&lt;1,0,VLOOKUP(H37,C221:D235,2)))</f>
        <v>0</v>
      </c>
      <c r="S37" s="11"/>
      <c r="T37" s="11"/>
      <c r="U37" s="11"/>
      <c r="V37" s="11"/>
      <c r="W37" s="11"/>
      <c r="X37" s="11"/>
      <c r="Y37" s="11"/>
    </row>
    <row r="38" spans="1:26" ht="8.1" customHeight="1" x14ac:dyDescent="0.25">
      <c r="H38" s="9"/>
      <c r="I38" s="11"/>
      <c r="J38" s="11"/>
      <c r="S38" s="11"/>
      <c r="T38" s="11"/>
      <c r="U38" s="11"/>
      <c r="V38" s="11"/>
      <c r="W38" s="11"/>
      <c r="X38" s="11"/>
      <c r="Y38" s="11"/>
    </row>
    <row r="39" spans="1:26" x14ac:dyDescent="0.25">
      <c r="C39" s="47" t="s">
        <v>18</v>
      </c>
      <c r="D39" s="47"/>
      <c r="E39" s="47"/>
      <c r="F39" s="47"/>
      <c r="G39" s="47"/>
      <c r="I39" s="9" t="s">
        <v>5</v>
      </c>
      <c r="J39" s="10"/>
      <c r="S39" s="11"/>
      <c r="T39" s="11"/>
      <c r="U39" s="11"/>
      <c r="V39" s="11"/>
      <c r="W39" s="11"/>
      <c r="X39" s="11"/>
      <c r="Y39" s="11"/>
    </row>
    <row r="40" spans="1:26" ht="8.1" customHeight="1" x14ac:dyDescent="0.25">
      <c r="H40" s="9"/>
      <c r="I40" s="11"/>
      <c r="J40" s="11"/>
      <c r="S40" s="11"/>
      <c r="T40" s="11"/>
      <c r="U40" s="11"/>
      <c r="V40" s="11"/>
      <c r="W40" s="11"/>
      <c r="X40" s="11"/>
      <c r="Y40" s="11"/>
    </row>
    <row r="41" spans="1:26" x14ac:dyDescent="0.25">
      <c r="C41" s="47" t="s">
        <v>24</v>
      </c>
      <c r="D41" s="47"/>
      <c r="E41" s="47"/>
      <c r="F41" s="47"/>
      <c r="G41" s="51"/>
      <c r="H41" s="2"/>
      <c r="S41" s="11"/>
      <c r="T41" s="11"/>
      <c r="U41" s="11"/>
      <c r="V41" s="11"/>
      <c r="W41" s="11"/>
      <c r="X41" s="11"/>
      <c r="Y41" s="11"/>
    </row>
    <row r="42" spans="1:26" ht="7.5" customHeight="1" x14ac:dyDescent="0.25">
      <c r="S42" s="11"/>
      <c r="T42" s="11"/>
      <c r="U42" s="11"/>
      <c r="V42" s="11"/>
      <c r="W42" s="11"/>
      <c r="X42" s="11"/>
      <c r="Y42" s="11"/>
    </row>
    <row r="43" spans="1:26" x14ac:dyDescent="0.25">
      <c r="C43" s="47" t="s">
        <v>25</v>
      </c>
      <c r="D43" s="47"/>
      <c r="E43" s="47"/>
      <c r="F43" s="47"/>
      <c r="G43" s="51"/>
      <c r="H43" s="6"/>
      <c r="I43" s="4" t="s">
        <v>0</v>
      </c>
      <c r="S43" s="11"/>
      <c r="T43" s="11"/>
      <c r="U43" s="11"/>
      <c r="V43" s="11"/>
      <c r="W43" s="11"/>
      <c r="X43" s="11"/>
      <c r="Y43" s="11"/>
    </row>
    <row r="44" spans="1:26" ht="7.5" customHeight="1" x14ac:dyDescent="0.25">
      <c r="S44" s="11"/>
      <c r="T44" s="11"/>
      <c r="U44" s="11"/>
      <c r="V44" s="11"/>
      <c r="W44" s="11"/>
      <c r="X44" s="11"/>
      <c r="Y44" s="11"/>
    </row>
    <row r="45" spans="1:26" x14ac:dyDescent="0.25">
      <c r="C45" s="47" t="s">
        <v>23</v>
      </c>
      <c r="D45" s="47"/>
      <c r="E45" s="47"/>
      <c r="F45" s="47"/>
      <c r="G45" s="51"/>
      <c r="H45" s="19"/>
      <c r="I45" s="4" t="s">
        <v>0</v>
      </c>
      <c r="J45" s="13">
        <f>IF(IF(H41=H214,0,IF(H43&lt;0,0,H43)-IF(H45&lt;0,0,H45))&lt;0,0,IF(H41=H214,0,IF(H43&lt;0,0,H43)-IF(H45&lt;0,0,H45)))</f>
        <v>0</v>
      </c>
      <c r="S45" s="11"/>
      <c r="T45" s="11"/>
      <c r="U45" s="11"/>
      <c r="V45" s="11"/>
      <c r="W45" s="11"/>
      <c r="X45" s="11"/>
      <c r="Y45" s="11"/>
    </row>
    <row r="46" spans="1:26" ht="8.1" customHeight="1" x14ac:dyDescent="0.25">
      <c r="H46" s="9"/>
      <c r="I46" s="11"/>
      <c r="J46" s="11"/>
      <c r="S46" s="11"/>
      <c r="T46" s="11"/>
      <c r="U46" s="11"/>
      <c r="V46" s="11"/>
      <c r="W46" s="11"/>
      <c r="X46" s="11"/>
      <c r="Y46" s="11"/>
    </row>
    <row r="47" spans="1:26" ht="16.5" thickBot="1" x14ac:dyDescent="0.3">
      <c r="C47" s="49" t="s">
        <v>45</v>
      </c>
      <c r="D47" s="49"/>
      <c r="E47" s="49"/>
      <c r="F47" s="49"/>
      <c r="G47" s="49"/>
      <c r="H47" s="49"/>
      <c r="I47" s="49"/>
      <c r="J47" s="34">
        <f>IF(B36=H214,0,IF(IF(M37&lt;0,0,M37)+IF(J45&lt;0,0,J45)-IF(J39&lt;0,0,J39)&lt;0,0,IF(M37&lt;0,0,M37)+IF(J45&lt;0,0,J45)-IF(J39&lt;0,0,J39)))</f>
        <v>0</v>
      </c>
      <c r="S47" s="11"/>
      <c r="T47" s="11"/>
      <c r="U47" s="11"/>
      <c r="V47" s="11"/>
      <c r="W47" s="11"/>
      <c r="X47" s="11"/>
      <c r="Y47" s="11"/>
    </row>
    <row r="48" spans="1:26" ht="8.1" customHeight="1" thickTop="1" x14ac:dyDescent="0.25">
      <c r="I48" s="9"/>
      <c r="J48" s="11"/>
      <c r="S48" s="11"/>
      <c r="T48" s="11"/>
      <c r="U48" s="11"/>
      <c r="V48" s="11"/>
      <c r="W48" s="11"/>
      <c r="X48" s="11"/>
      <c r="Y48" s="11"/>
    </row>
    <row r="49" spans="1:25" ht="15.75" x14ac:dyDescent="0.25">
      <c r="C49" s="50" t="s">
        <v>19</v>
      </c>
      <c r="D49" s="50"/>
      <c r="E49" s="50"/>
      <c r="F49" s="50"/>
      <c r="G49" s="50"/>
      <c r="H49" s="50"/>
      <c r="I49" s="50"/>
      <c r="J49" s="31"/>
      <c r="K49" s="22"/>
      <c r="S49" s="11"/>
      <c r="T49" s="11"/>
      <c r="U49" s="11"/>
      <c r="V49" s="11"/>
      <c r="W49" s="11"/>
      <c r="X49" s="11"/>
      <c r="Y49" s="11"/>
    </row>
    <row r="50" spans="1:25" ht="15.75" x14ac:dyDescent="0.25">
      <c r="C50" s="50" t="s">
        <v>81</v>
      </c>
      <c r="D50" s="50"/>
      <c r="E50" s="50"/>
      <c r="F50" s="50"/>
      <c r="G50" s="50"/>
      <c r="H50" s="50"/>
      <c r="I50" s="50"/>
      <c r="J50" s="31"/>
      <c r="K50" s="22"/>
      <c r="S50" s="11"/>
      <c r="T50" s="11"/>
      <c r="U50" s="11"/>
      <c r="V50" s="11"/>
      <c r="W50" s="11"/>
      <c r="X50" s="11"/>
      <c r="Y50" s="11"/>
    </row>
    <row r="51" spans="1:25" ht="15.75" x14ac:dyDescent="0.25">
      <c r="C51" s="50" t="s">
        <v>82</v>
      </c>
      <c r="D51" s="50"/>
      <c r="E51" s="50"/>
      <c r="F51" s="50"/>
      <c r="G51" s="50"/>
      <c r="H51" s="50"/>
      <c r="I51" s="50"/>
      <c r="J51" s="31"/>
      <c r="K51" s="22"/>
      <c r="S51" s="11"/>
      <c r="T51" s="11"/>
      <c r="U51" s="11"/>
      <c r="V51" s="11"/>
      <c r="W51" s="11"/>
      <c r="X51" s="11"/>
      <c r="Y51" s="11"/>
    </row>
    <row r="52" spans="1:25" ht="6" customHeight="1" x14ac:dyDescent="0.25">
      <c r="I52" s="9"/>
      <c r="J52" s="11"/>
      <c r="S52" s="11"/>
      <c r="T52" s="11"/>
      <c r="U52" s="11"/>
      <c r="V52" s="11"/>
      <c r="W52" s="11"/>
      <c r="X52" s="11"/>
      <c r="Y52" s="11"/>
    </row>
    <row r="53" spans="1:25" x14ac:dyDescent="0.25">
      <c r="A53" t="s">
        <v>68</v>
      </c>
      <c r="B53" s="12" t="s">
        <v>50</v>
      </c>
      <c r="G53" s="8" t="s">
        <v>17</v>
      </c>
      <c r="H53" s="12"/>
      <c r="I53" s="9"/>
      <c r="J53" s="11"/>
      <c r="S53" s="11"/>
      <c r="T53" s="11"/>
      <c r="U53" s="11"/>
      <c r="V53" s="11"/>
      <c r="W53" s="11"/>
      <c r="X53" s="11"/>
      <c r="Y53" s="11"/>
    </row>
    <row r="54" spans="1:25" x14ac:dyDescent="0.25">
      <c r="G54" s="8" t="s">
        <v>21</v>
      </c>
      <c r="H54" s="12"/>
      <c r="I54" s="9"/>
      <c r="J54" s="11"/>
      <c r="M54" s="1">
        <f>IF(B53=H214,0,IF(H53&gt;360,360/30,(H53/30))*H54*H224)</f>
        <v>0</v>
      </c>
      <c r="S54" s="11"/>
      <c r="T54" s="11"/>
      <c r="U54" s="11"/>
      <c r="V54" s="11"/>
      <c r="W54" s="11"/>
      <c r="X54" s="11"/>
      <c r="Y54" s="11"/>
    </row>
    <row r="55" spans="1:25" ht="8.1" customHeight="1" x14ac:dyDescent="0.25">
      <c r="I55" s="9"/>
      <c r="J55" s="11"/>
      <c r="S55" s="11"/>
      <c r="T55" s="11"/>
      <c r="U55" s="11"/>
      <c r="V55" s="11"/>
      <c r="W55" s="11"/>
      <c r="X55" s="11"/>
      <c r="Y55" s="11"/>
    </row>
    <row r="56" spans="1:25" x14ac:dyDescent="0.25">
      <c r="C56" s="47" t="s">
        <v>18</v>
      </c>
      <c r="D56" s="47"/>
      <c r="E56" s="47"/>
      <c r="F56" s="47"/>
      <c r="G56" s="47"/>
      <c r="I56" s="9" t="s">
        <v>5</v>
      </c>
      <c r="J56" s="10"/>
      <c r="S56" s="11"/>
      <c r="T56" s="11"/>
      <c r="U56" s="11"/>
      <c r="V56" s="11"/>
      <c r="W56" s="11"/>
      <c r="X56" s="11"/>
      <c r="Y56" s="11"/>
    </row>
    <row r="57" spans="1:25" ht="8.1" customHeight="1" x14ac:dyDescent="0.25">
      <c r="I57" s="9"/>
      <c r="J57" s="11"/>
      <c r="S57" s="11"/>
      <c r="T57" s="11"/>
      <c r="U57" s="11"/>
      <c r="V57" s="11"/>
      <c r="W57" s="11"/>
      <c r="X57" s="11"/>
      <c r="Y57" s="11"/>
    </row>
    <row r="58" spans="1:25" x14ac:dyDescent="0.25">
      <c r="C58" s="47" t="s">
        <v>24</v>
      </c>
      <c r="D58" s="47"/>
      <c r="E58" s="47"/>
      <c r="F58" s="47"/>
      <c r="G58" s="51"/>
      <c r="H58" s="2"/>
      <c r="S58" s="11"/>
      <c r="T58" s="11"/>
      <c r="U58" s="11"/>
      <c r="V58" s="11"/>
      <c r="W58" s="11"/>
      <c r="X58" s="11"/>
      <c r="Y58" s="11"/>
    </row>
    <row r="59" spans="1:25" ht="7.5" customHeight="1" x14ac:dyDescent="0.25">
      <c r="S59" s="11"/>
      <c r="T59" s="11"/>
      <c r="U59" s="11"/>
      <c r="V59" s="11"/>
      <c r="W59" s="11"/>
      <c r="X59" s="11"/>
      <c r="Y59" s="11"/>
    </row>
    <row r="60" spans="1:25" x14ac:dyDescent="0.25">
      <c r="C60" s="47" t="s">
        <v>22</v>
      </c>
      <c r="D60" s="47"/>
      <c r="E60" s="47"/>
      <c r="F60" s="47"/>
      <c r="G60" s="51"/>
      <c r="H60" s="6"/>
      <c r="I60" s="4" t="s">
        <v>0</v>
      </c>
      <c r="S60" s="11"/>
      <c r="T60" s="11"/>
      <c r="U60" s="11"/>
      <c r="V60" s="11"/>
      <c r="W60" s="11"/>
      <c r="X60" s="11"/>
      <c r="Y60" s="11"/>
    </row>
    <row r="61" spans="1:25" ht="7.5" customHeight="1" x14ac:dyDescent="0.25">
      <c r="S61" s="11"/>
      <c r="T61" s="11"/>
      <c r="U61" s="11"/>
      <c r="V61" s="11"/>
      <c r="W61" s="11"/>
      <c r="X61" s="11"/>
      <c r="Y61" s="11"/>
    </row>
    <row r="62" spans="1:25" x14ac:dyDescent="0.25">
      <c r="C62" s="47" t="s">
        <v>23</v>
      </c>
      <c r="D62" s="47"/>
      <c r="E62" s="47"/>
      <c r="F62" s="47"/>
      <c r="G62" s="51"/>
      <c r="H62" s="19"/>
      <c r="I62" s="4" t="s">
        <v>0</v>
      </c>
      <c r="J62" s="35">
        <f>IF(IF(H58=H214,0,IF(H60&lt;0,0,H60)-IF(H62&lt;0,0,H62))&lt;0,0,IF(H58=H214,0,IF(H60&lt;0,0,H60)-IF(H62&lt;0,0,H62)))</f>
        <v>0</v>
      </c>
      <c r="S62" s="11"/>
      <c r="T62" s="11"/>
      <c r="U62" s="11"/>
      <c r="V62" s="11"/>
      <c r="W62" s="11"/>
      <c r="X62" s="11"/>
      <c r="Y62" s="11"/>
    </row>
    <row r="63" spans="1:25" ht="8.1" customHeight="1" x14ac:dyDescent="0.25">
      <c r="H63" s="9"/>
      <c r="I63" s="11"/>
      <c r="J63" s="11"/>
      <c r="S63" s="11"/>
      <c r="T63" s="11"/>
      <c r="U63" s="11"/>
      <c r="V63" s="11"/>
      <c r="W63" s="11"/>
      <c r="X63" s="11"/>
      <c r="Y63" s="11"/>
    </row>
    <row r="64" spans="1:25" ht="16.5" thickBot="1" x14ac:dyDescent="0.3">
      <c r="C64" s="49" t="s">
        <v>45</v>
      </c>
      <c r="D64" s="49"/>
      <c r="E64" s="49"/>
      <c r="F64" s="49"/>
      <c r="G64" s="49"/>
      <c r="H64" s="49"/>
      <c r="I64" s="49"/>
      <c r="J64" s="34">
        <f>IF(B53=H214,0,IF(IF(M54&lt;0,0,M54)+IF(J62&lt;0,0,J62)-IF(J56&lt;0,0,J56)&lt;0,0,IF(M54&lt;0,0,M54)+IF(J62&lt;0,0,J62)-IF(J56&lt;0,0,J56)))</f>
        <v>0</v>
      </c>
      <c r="S64" s="11"/>
      <c r="T64" s="11"/>
      <c r="U64" s="11"/>
      <c r="V64" s="11"/>
      <c r="W64" s="11"/>
      <c r="X64" s="11"/>
      <c r="Y64" s="11"/>
    </row>
    <row r="65" spans="1:25" ht="8.1" customHeight="1" thickTop="1" x14ac:dyDescent="0.25">
      <c r="I65" s="9"/>
      <c r="J65" s="11"/>
      <c r="S65" s="11"/>
      <c r="T65" s="11"/>
      <c r="U65" s="11"/>
      <c r="V65" s="11"/>
      <c r="W65" s="11"/>
      <c r="X65" s="11"/>
      <c r="Y65" s="11"/>
    </row>
    <row r="66" spans="1:25" ht="15.75" x14ac:dyDescent="0.25">
      <c r="C66" s="50" t="s">
        <v>26</v>
      </c>
      <c r="D66" s="50"/>
      <c r="E66" s="50"/>
      <c r="F66" s="50"/>
      <c r="G66" s="50"/>
      <c r="H66" s="50"/>
      <c r="I66" s="50"/>
      <c r="J66" s="44"/>
      <c r="S66" s="11"/>
      <c r="T66" s="11"/>
      <c r="U66" s="11"/>
      <c r="V66" s="11"/>
      <c r="W66" s="11"/>
      <c r="X66" s="11"/>
      <c r="Y66" s="11"/>
    </row>
    <row r="67" spans="1:25" ht="5.25" customHeight="1" x14ac:dyDescent="0.25">
      <c r="S67" s="11"/>
      <c r="T67" s="11"/>
      <c r="U67" s="11"/>
      <c r="V67" s="11"/>
      <c r="W67" s="11"/>
      <c r="X67" s="11"/>
      <c r="Y67" s="11"/>
    </row>
    <row r="68" spans="1:25" x14ac:dyDescent="0.25">
      <c r="A68" t="s">
        <v>16</v>
      </c>
      <c r="B68" s="2" t="s">
        <v>50</v>
      </c>
      <c r="G68" s="8" t="s">
        <v>17</v>
      </c>
      <c r="H68" s="2"/>
      <c r="S68" s="11"/>
      <c r="T68" s="11"/>
      <c r="U68" s="11"/>
      <c r="V68" s="11"/>
      <c r="W68" s="11"/>
      <c r="X68" s="11"/>
      <c r="Y68" s="11"/>
    </row>
    <row r="69" spans="1:25" x14ac:dyDescent="0.25">
      <c r="D69" s="37"/>
      <c r="H69" s="38"/>
      <c r="S69" s="11"/>
      <c r="T69" s="11"/>
      <c r="U69" s="11"/>
      <c r="V69" s="11"/>
      <c r="W69" s="11"/>
      <c r="X69" s="11"/>
      <c r="Y69" s="11"/>
    </row>
    <row r="70" spans="1:25" ht="15" customHeight="1" x14ac:dyDescent="0.25">
      <c r="C70" s="47" t="s">
        <v>27</v>
      </c>
      <c r="D70" s="47"/>
      <c r="E70" s="47"/>
      <c r="F70" s="47"/>
      <c r="G70" s="51"/>
      <c r="H70" s="5"/>
      <c r="I70" t="s">
        <v>0</v>
      </c>
      <c r="S70" s="11"/>
      <c r="T70" s="11"/>
      <c r="U70" s="11"/>
      <c r="V70" s="11"/>
      <c r="W70" s="11"/>
      <c r="X70" s="11"/>
      <c r="Y70" s="11"/>
    </row>
    <row r="71" spans="1:25" ht="6" customHeight="1" x14ac:dyDescent="0.25">
      <c r="S71" s="11"/>
      <c r="T71" s="11"/>
      <c r="U71" s="11"/>
      <c r="V71" s="11"/>
      <c r="W71" s="11"/>
      <c r="X71" s="11"/>
      <c r="Y71" s="11"/>
    </row>
    <row r="72" spans="1:25" x14ac:dyDescent="0.25">
      <c r="C72" s="47" t="s">
        <v>28</v>
      </c>
      <c r="D72" s="47"/>
      <c r="E72" s="47"/>
      <c r="G72" s="56"/>
      <c r="H72" s="57"/>
      <c r="T72" s="11"/>
      <c r="U72" s="11"/>
      <c r="V72" s="11"/>
      <c r="W72" s="11"/>
      <c r="X72" s="11"/>
      <c r="Y72" s="11"/>
    </row>
    <row r="73" spans="1:25" ht="8.1" customHeight="1" x14ac:dyDescent="0.25">
      <c r="T73" s="11"/>
      <c r="U73" s="11"/>
      <c r="V73" s="11"/>
      <c r="W73" s="11"/>
      <c r="X73" s="11"/>
      <c r="Y73" s="11"/>
    </row>
    <row r="74" spans="1:25" x14ac:dyDescent="0.25">
      <c r="C74" s="47" t="s">
        <v>29</v>
      </c>
      <c r="D74" s="51"/>
      <c r="E74" s="2"/>
      <c r="G74" t="s">
        <v>30</v>
      </c>
      <c r="H74" s="18"/>
      <c r="T74" s="11"/>
      <c r="U74" s="11"/>
      <c r="V74" s="11"/>
      <c r="W74" s="11"/>
      <c r="X74" s="11"/>
      <c r="Y74" s="11"/>
    </row>
    <row r="75" spans="1:25" ht="8.25" customHeight="1" x14ac:dyDescent="0.25">
      <c r="T75" s="11"/>
      <c r="U75" s="11"/>
      <c r="V75" s="11"/>
      <c r="W75" s="11"/>
      <c r="X75" s="11"/>
      <c r="Y75" s="11"/>
    </row>
    <row r="76" spans="1:25" x14ac:dyDescent="0.25">
      <c r="C76" s="47" t="s">
        <v>67</v>
      </c>
      <c r="D76" s="47"/>
      <c r="E76" s="47"/>
      <c r="G76" t="s">
        <v>31</v>
      </c>
      <c r="H76" s="2"/>
      <c r="T76" s="11"/>
      <c r="U76" s="11"/>
      <c r="V76" s="11"/>
      <c r="W76" s="11"/>
      <c r="X76" s="11"/>
      <c r="Y76" s="11"/>
    </row>
    <row r="77" spans="1:25" x14ac:dyDescent="0.25">
      <c r="G77" t="s">
        <v>32</v>
      </c>
      <c r="H77" s="38"/>
      <c r="T77" s="11"/>
      <c r="U77" s="11"/>
      <c r="V77" s="11"/>
      <c r="W77" s="11"/>
      <c r="X77" s="11"/>
      <c r="Y77" s="11"/>
    </row>
    <row r="78" spans="1:25" x14ac:dyDescent="0.25">
      <c r="G78" t="s">
        <v>33</v>
      </c>
      <c r="H78" s="2"/>
      <c r="T78" s="11"/>
      <c r="U78" s="11"/>
      <c r="V78" s="11"/>
      <c r="W78" s="11"/>
      <c r="X78" s="11"/>
      <c r="Y78" s="11"/>
    </row>
    <row r="79" spans="1:25" x14ac:dyDescent="0.25">
      <c r="G79" t="s">
        <v>34</v>
      </c>
      <c r="H79" s="2"/>
      <c r="T79" s="11"/>
      <c r="U79" s="11"/>
      <c r="V79" s="11"/>
      <c r="W79" s="11"/>
      <c r="X79" s="11"/>
      <c r="Y79" s="11"/>
    </row>
    <row r="80" spans="1:25" x14ac:dyDescent="0.25">
      <c r="G80" t="s">
        <v>35</v>
      </c>
      <c r="H80" s="2"/>
      <c r="T80" s="11"/>
      <c r="U80" s="11"/>
      <c r="V80" s="11"/>
      <c r="W80" s="11"/>
      <c r="X80" s="11"/>
      <c r="Y80" s="11"/>
    </row>
    <row r="81" spans="3:25" x14ac:dyDescent="0.25">
      <c r="G81" t="s">
        <v>36</v>
      </c>
      <c r="H81" s="2"/>
      <c r="T81" s="11"/>
      <c r="U81" s="11"/>
      <c r="V81" s="11"/>
      <c r="W81" s="11"/>
      <c r="X81" s="11"/>
      <c r="Y81" s="11"/>
    </row>
    <row r="82" spans="3:25" x14ac:dyDescent="0.25">
      <c r="G82" t="s">
        <v>37</v>
      </c>
      <c r="H82" s="2"/>
      <c r="T82" s="11"/>
      <c r="U82" s="11"/>
      <c r="V82" s="11"/>
      <c r="W82" s="11"/>
      <c r="X82" s="11"/>
      <c r="Y82" s="11"/>
    </row>
    <row r="83" spans="3:25" ht="7.5" customHeight="1" x14ac:dyDescent="0.25">
      <c r="T83" s="11"/>
      <c r="U83" s="11"/>
      <c r="V83" s="11"/>
      <c r="W83" s="11"/>
      <c r="X83" s="11"/>
      <c r="Y83" s="11"/>
    </row>
    <row r="84" spans="3:25" x14ac:dyDescent="0.25">
      <c r="G84" t="s">
        <v>38</v>
      </c>
      <c r="H84" s="2"/>
      <c r="T84" s="11"/>
      <c r="U84" s="11"/>
      <c r="V84" s="11"/>
      <c r="W84" s="11"/>
      <c r="X84" s="11"/>
      <c r="Y84" s="11"/>
    </row>
    <row r="85" spans="3:25" ht="6.75" customHeight="1" x14ac:dyDescent="0.25">
      <c r="T85" s="11"/>
      <c r="U85" s="11"/>
      <c r="V85" s="11"/>
      <c r="W85" s="11"/>
      <c r="X85" s="11"/>
      <c r="Y85" s="11"/>
    </row>
    <row r="86" spans="3:25" x14ac:dyDescent="0.25">
      <c r="C86" s="47" t="s">
        <v>24</v>
      </c>
      <c r="D86" s="47"/>
      <c r="E86" s="47"/>
      <c r="F86" s="47"/>
      <c r="G86" s="51"/>
      <c r="H86" s="2"/>
      <c r="T86" s="11"/>
      <c r="U86" s="11"/>
      <c r="V86" s="11"/>
      <c r="W86" s="11"/>
      <c r="X86" s="11"/>
      <c r="Y86" s="11"/>
    </row>
    <row r="87" spans="3:25" ht="7.5" customHeight="1" x14ac:dyDescent="0.25">
      <c r="T87" s="11"/>
      <c r="U87" s="11"/>
      <c r="V87" s="11"/>
      <c r="W87" s="11"/>
      <c r="X87" s="11"/>
      <c r="Y87" s="11"/>
    </row>
    <row r="88" spans="3:25" x14ac:dyDescent="0.25">
      <c r="C88" s="47" t="s">
        <v>22</v>
      </c>
      <c r="D88" s="47"/>
      <c r="E88" s="47"/>
      <c r="F88" s="47"/>
      <c r="G88" s="51"/>
      <c r="H88" s="6"/>
      <c r="I88" s="4" t="s">
        <v>0</v>
      </c>
      <c r="L88" s="1">
        <f>IF(H68&lt;1,0,IF(B68=H214,0,((1/H220*IF(H68="",H220,H68))*IF(B68=H214,0,(IF(G72=E210,E74*E211,E74*D211))+(IF(H74="",(G228*E74),IF(H74&lt;=F228,((F228+(IF(H74&lt;F228,-(IF(H76=H213,1000)+IF(H77=H213,1000)+IF(H79=H213,1000)+IF(H80=H213,1000)+IF(H81=H213,1000)+IF(H82=H213,1000)))))*E74),IF(H74&lt;=G228,(H74*E74),IF(H74&gt;G228,(G228*E74)))))*G211)))+IF(H86=H213,H88,0)-IF(H86=H213,(IF(H90&lt;1,0,IF(H90&gt;H88,H88,H90))),0)-H70))</f>
        <v>0</v>
      </c>
      <c r="M88" s="1">
        <f>IF(L88&lt;1,0,IF(H84=H213,L88*(1+H222),L88))</f>
        <v>0</v>
      </c>
      <c r="T88" s="11"/>
      <c r="U88" s="11"/>
      <c r="V88" s="11"/>
      <c r="W88" s="11"/>
      <c r="X88" s="11"/>
      <c r="Y88" s="11"/>
    </row>
    <row r="89" spans="3:25" ht="5.25" customHeight="1" x14ac:dyDescent="0.25">
      <c r="T89" s="11"/>
      <c r="U89" s="11"/>
      <c r="V89" s="11"/>
      <c r="W89" s="11"/>
      <c r="X89" s="11"/>
      <c r="Y89" s="11"/>
    </row>
    <row r="90" spans="3:25" x14ac:dyDescent="0.25">
      <c r="C90" s="47" t="s">
        <v>39</v>
      </c>
      <c r="D90" s="47"/>
      <c r="E90" s="47"/>
      <c r="F90" s="47"/>
      <c r="G90" s="51"/>
      <c r="H90" s="19"/>
      <c r="I90" s="4" t="s">
        <v>0</v>
      </c>
      <c r="J90" s="35">
        <f>IF(M88&lt;1,0,M88)</f>
        <v>0</v>
      </c>
      <c r="T90" s="11"/>
      <c r="U90" s="11"/>
      <c r="V90" s="11"/>
      <c r="W90" s="11"/>
      <c r="X90" s="11"/>
      <c r="Y90" s="11"/>
    </row>
    <row r="91" spans="3:25" ht="8.1" customHeight="1" x14ac:dyDescent="0.25">
      <c r="T91" s="11"/>
      <c r="U91" s="11"/>
      <c r="V91" s="11"/>
      <c r="W91" s="11"/>
      <c r="X91" s="11"/>
      <c r="Y91" s="11"/>
    </row>
    <row r="92" spans="3:25" s="3" customFormat="1" ht="16.5" thickBot="1" x14ac:dyDescent="0.3">
      <c r="C92" s="49" t="s">
        <v>45</v>
      </c>
      <c r="D92" s="49"/>
      <c r="E92" s="49"/>
      <c r="F92" s="49"/>
      <c r="G92" s="49"/>
      <c r="H92" s="49"/>
      <c r="I92" s="49"/>
      <c r="J92" s="34">
        <f>IF(IF(B30=H213,(J30-J31),0)+IF(B36=H213,J47,0)+IF(B53=H213,J64,0)+IF(B68=H213,J90,0)&gt;0,IF(B30=H213,(J30-J31),0)+IF(B36=H213,J47,0)+IF(B53=H213,J64,0)+IF(B68=H213,J90,0),0)</f>
        <v>0</v>
      </c>
      <c r="K92" s="16"/>
      <c r="L92" s="16"/>
      <c r="M92" s="16"/>
      <c r="N92" s="16"/>
      <c r="O92" s="16"/>
      <c r="P92" s="16"/>
      <c r="Q92" s="16"/>
      <c r="R92" s="16"/>
      <c r="S92" s="16"/>
      <c r="T92" s="21"/>
      <c r="U92" s="21"/>
      <c r="V92" s="21"/>
      <c r="W92" s="21"/>
      <c r="X92" s="21"/>
      <c r="Y92" s="21"/>
    </row>
    <row r="93" spans="3:25" ht="8.1" customHeight="1" thickTop="1" x14ac:dyDescent="0.25">
      <c r="T93" s="11"/>
      <c r="U93" s="11"/>
      <c r="V93" s="11"/>
      <c r="W93" s="11"/>
      <c r="X93" s="11"/>
      <c r="Y93" s="11"/>
    </row>
    <row r="94" spans="3:25" x14ac:dyDescent="0.25">
      <c r="C94" s="55" t="s">
        <v>40</v>
      </c>
      <c r="D94" s="55"/>
      <c r="E94" s="55"/>
      <c r="F94" s="55"/>
      <c r="G94" s="55"/>
      <c r="H94" s="55"/>
      <c r="I94" s="55"/>
      <c r="J94" s="55"/>
      <c r="T94" s="11"/>
      <c r="U94" s="11"/>
      <c r="V94" s="11"/>
      <c r="W94" s="11"/>
      <c r="X94" s="11"/>
      <c r="Y94" s="11"/>
    </row>
    <row r="95" spans="3:25" x14ac:dyDescent="0.25">
      <c r="C95" s="40" t="s">
        <v>41</v>
      </c>
      <c r="D95" s="40"/>
      <c r="E95" s="40"/>
      <c r="F95" s="40"/>
      <c r="G95" s="40"/>
      <c r="H95" s="40"/>
      <c r="I95" s="40"/>
      <c r="J95" s="40"/>
      <c r="T95" s="11"/>
      <c r="U95" s="11"/>
      <c r="V95" s="11"/>
      <c r="W95" s="11"/>
      <c r="X95" s="11"/>
      <c r="Y95" s="11"/>
    </row>
    <row r="96" spans="3:25" ht="8.1" customHeight="1" x14ac:dyDescent="0.25">
      <c r="T96" s="11"/>
      <c r="U96" s="11"/>
      <c r="V96" s="11"/>
      <c r="W96" s="11"/>
      <c r="X96" s="11"/>
      <c r="Y96" s="11"/>
    </row>
    <row r="97" spans="3:25" x14ac:dyDescent="0.25">
      <c r="C97" t="s">
        <v>1</v>
      </c>
      <c r="D97" s="52"/>
      <c r="E97" s="53"/>
      <c r="F97" s="53"/>
      <c r="G97" s="54"/>
      <c r="T97" s="11"/>
      <c r="U97" s="11"/>
      <c r="V97" s="11"/>
      <c r="W97" s="11"/>
      <c r="X97" s="11"/>
      <c r="Y97" s="11"/>
    </row>
    <row r="98" spans="3:25" ht="8.1" customHeight="1" x14ac:dyDescent="0.25">
      <c r="T98" s="1"/>
      <c r="U98" s="1"/>
      <c r="V98" s="11"/>
      <c r="W98" s="11"/>
      <c r="X98" s="11"/>
      <c r="Y98" s="11"/>
    </row>
    <row r="99" spans="3:25" x14ac:dyDescent="0.25">
      <c r="C99" t="s">
        <v>42</v>
      </c>
      <c r="D99" s="52"/>
      <c r="E99" s="53"/>
      <c r="F99" s="53"/>
      <c r="G99" s="54"/>
      <c r="T99" s="1"/>
      <c r="U99" s="1"/>
      <c r="V99" s="11"/>
      <c r="W99" s="11"/>
      <c r="X99" s="11"/>
      <c r="Y99" s="11"/>
    </row>
    <row r="100" spans="3:25" ht="8.1" customHeight="1" x14ac:dyDescent="0.25">
      <c r="T100" s="1"/>
      <c r="U100" s="1"/>
      <c r="V100" s="11"/>
      <c r="W100" s="11"/>
      <c r="X100" s="11"/>
      <c r="Y100" s="11"/>
    </row>
    <row r="101" spans="3:25" x14ac:dyDescent="0.25">
      <c r="C101" t="s">
        <v>43</v>
      </c>
      <c r="D101" s="52"/>
      <c r="E101" s="53"/>
      <c r="F101" s="53"/>
      <c r="G101" s="54"/>
      <c r="T101" s="1"/>
      <c r="U101" s="1"/>
      <c r="V101" s="11"/>
      <c r="W101" s="11"/>
      <c r="X101" s="11"/>
      <c r="Y101" s="11"/>
    </row>
    <row r="102" spans="3:25" ht="8.1" customHeight="1" x14ac:dyDescent="0.25">
      <c r="T102" s="1"/>
      <c r="U102" s="1"/>
      <c r="V102" s="11"/>
      <c r="W102" s="11"/>
      <c r="X102" s="11"/>
      <c r="Y102" s="11"/>
    </row>
    <row r="103" spans="3:25" x14ac:dyDescent="0.25">
      <c r="C103" t="s">
        <v>2</v>
      </c>
      <c r="D103" s="7"/>
      <c r="T103" s="1"/>
      <c r="U103" s="1"/>
      <c r="V103" s="11"/>
      <c r="W103" s="11"/>
      <c r="X103" s="11"/>
      <c r="Y103" s="11"/>
    </row>
    <row r="104" spans="3:25" ht="8.1" customHeight="1" x14ac:dyDescent="0.25">
      <c r="T104" s="1"/>
      <c r="U104" s="1"/>
      <c r="V104" s="11"/>
      <c r="W104" s="11"/>
      <c r="X104" s="11"/>
      <c r="Y104" s="11"/>
    </row>
    <row r="105" spans="3:25" x14ac:dyDescent="0.25">
      <c r="C105" t="s">
        <v>4</v>
      </c>
      <c r="D105" s="7"/>
      <c r="E105" s="8" t="s">
        <v>44</v>
      </c>
      <c r="F105" s="52"/>
      <c r="G105" s="54"/>
      <c r="T105" s="1"/>
      <c r="U105" s="1"/>
      <c r="V105" s="11"/>
      <c r="W105" s="11"/>
      <c r="X105" s="11"/>
      <c r="Y105" s="11"/>
    </row>
    <row r="106" spans="3:25" s="1" customFormat="1" x14ac:dyDescent="0.25">
      <c r="C106" s="11"/>
      <c r="D106" s="11"/>
      <c r="E106" s="11"/>
      <c r="F106" s="11"/>
      <c r="G106" s="11"/>
      <c r="H106" s="11"/>
      <c r="I106" s="11"/>
      <c r="J106" s="11"/>
      <c r="V106" s="11"/>
      <c r="W106" s="11"/>
      <c r="X106" s="11"/>
      <c r="Y106" s="11"/>
    </row>
    <row r="107" spans="3:25" s="1" customFormat="1" x14ac:dyDescent="0.25"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V107" s="11"/>
      <c r="W107" s="11"/>
      <c r="X107" s="11"/>
      <c r="Y107" s="11"/>
    </row>
    <row r="108" spans="3:25" s="1" customFormat="1" x14ac:dyDescent="0.25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/>
      <c r="Q108"/>
      <c r="V108" s="11"/>
      <c r="W108" s="11"/>
      <c r="X108" s="11"/>
      <c r="Y108" s="11"/>
    </row>
    <row r="109" spans="3:25" s="1" customFormat="1" x14ac:dyDescent="0.25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/>
      <c r="Q109"/>
      <c r="V109" s="11"/>
      <c r="W109" s="11"/>
      <c r="X109" s="11"/>
      <c r="Y109" s="11"/>
    </row>
    <row r="110" spans="3:25" s="1" customFormat="1" x14ac:dyDescent="0.25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/>
      <c r="Q110"/>
      <c r="V110" s="11"/>
      <c r="W110" s="11"/>
      <c r="X110" s="11"/>
      <c r="Y110" s="11"/>
    </row>
    <row r="111" spans="3:25" s="1" customFormat="1" x14ac:dyDescent="0.25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/>
      <c r="Q111"/>
      <c r="V111" s="11"/>
      <c r="W111" s="11"/>
      <c r="X111" s="11"/>
      <c r="Y111" s="11"/>
    </row>
    <row r="112" spans="3:25" s="1" customFormat="1" x14ac:dyDescent="0.25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/>
      <c r="Q112"/>
      <c r="V112" s="11"/>
      <c r="W112" s="11"/>
      <c r="X112" s="11"/>
      <c r="Y112" s="11"/>
    </row>
    <row r="113" spans="3:25" s="1" customFormat="1" x14ac:dyDescent="0.25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/>
      <c r="Q113"/>
      <c r="V113" s="11"/>
      <c r="W113" s="11"/>
      <c r="X113" s="11"/>
      <c r="Y113" s="11"/>
    </row>
    <row r="114" spans="3:25" s="1" customFormat="1" x14ac:dyDescent="0.25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/>
      <c r="Q114"/>
      <c r="V114" s="11"/>
      <c r="W114" s="11"/>
      <c r="X114" s="11"/>
      <c r="Y114" s="11"/>
    </row>
    <row r="115" spans="3:25" s="1" customFormat="1" x14ac:dyDescent="0.25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/>
      <c r="Q115"/>
      <c r="V115" s="11"/>
      <c r="W115" s="11"/>
      <c r="X115" s="11"/>
      <c r="Y115" s="11"/>
    </row>
    <row r="116" spans="3:25" s="1" customFormat="1" x14ac:dyDescent="0.25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/>
      <c r="Q116"/>
      <c r="V116" s="11"/>
      <c r="W116" s="11"/>
      <c r="X116" s="11"/>
      <c r="Y116" s="11"/>
    </row>
    <row r="117" spans="3:25" s="1" customFormat="1" x14ac:dyDescent="0.25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/>
      <c r="Q117"/>
      <c r="V117" s="11"/>
      <c r="W117" s="11"/>
      <c r="X117" s="11"/>
      <c r="Y117" s="11"/>
    </row>
    <row r="118" spans="3:25" s="1" customFormat="1" x14ac:dyDescent="0.25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/>
      <c r="Q118"/>
      <c r="V118" s="11"/>
      <c r="W118" s="11"/>
      <c r="X118" s="11"/>
      <c r="Y118" s="11"/>
    </row>
    <row r="119" spans="3:25" s="1" customFormat="1" x14ac:dyDescent="0.25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/>
      <c r="Q119"/>
      <c r="V119" s="11"/>
      <c r="W119" s="11"/>
      <c r="X119" s="11"/>
      <c r="Y119" s="11"/>
    </row>
    <row r="120" spans="3:25" s="1" customFormat="1" x14ac:dyDescent="0.25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/>
      <c r="Q120"/>
      <c r="V120" s="11"/>
      <c r="W120" s="11"/>
      <c r="X120" s="11"/>
      <c r="Y120" s="11"/>
    </row>
    <row r="121" spans="3:25" s="1" customFormat="1" x14ac:dyDescent="0.25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/>
      <c r="Q121"/>
      <c r="V121" s="11"/>
      <c r="W121" s="11"/>
      <c r="X121" s="11"/>
      <c r="Y121" s="11"/>
    </row>
    <row r="122" spans="3:25" s="1" customFormat="1" x14ac:dyDescent="0.25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/>
      <c r="Q122"/>
      <c r="V122" s="11"/>
      <c r="W122" s="11"/>
      <c r="X122" s="11"/>
      <c r="Y122" s="11"/>
    </row>
    <row r="123" spans="3:25" s="1" customFormat="1" x14ac:dyDescent="0.25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/>
      <c r="Q123"/>
      <c r="V123" s="11"/>
      <c r="W123" s="11"/>
      <c r="X123" s="11"/>
      <c r="Y123" s="11"/>
    </row>
    <row r="124" spans="3:25" s="1" customFormat="1" x14ac:dyDescent="0.25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/>
      <c r="Q124"/>
      <c r="V124" s="11"/>
      <c r="W124" s="11"/>
      <c r="X124" s="11"/>
      <c r="Y124" s="11"/>
    </row>
    <row r="125" spans="3:25" s="1" customFormat="1" x14ac:dyDescent="0.25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/>
      <c r="Q125"/>
      <c r="V125" s="11"/>
      <c r="W125" s="11"/>
      <c r="X125" s="11"/>
      <c r="Y125" s="11"/>
    </row>
    <row r="126" spans="3:25" s="1" customFormat="1" x14ac:dyDescent="0.25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/>
      <c r="Q126"/>
      <c r="R126" s="11"/>
      <c r="S126" s="11"/>
      <c r="T126" s="11"/>
      <c r="U126" s="11"/>
      <c r="V126" s="11"/>
      <c r="W126" s="11"/>
      <c r="X126" s="11"/>
      <c r="Y126" s="11"/>
    </row>
    <row r="127" spans="3:25" s="1" customFormat="1" x14ac:dyDescent="0.25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/>
      <c r="Q127"/>
      <c r="R127" s="11"/>
      <c r="S127" s="11"/>
      <c r="T127" s="11"/>
      <c r="U127" s="11"/>
      <c r="V127" s="11"/>
      <c r="W127" s="11"/>
      <c r="X127" s="11"/>
      <c r="Y127" s="11"/>
    </row>
    <row r="128" spans="3:25" s="1" customFormat="1" x14ac:dyDescent="0.25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/>
      <c r="Q128"/>
    </row>
    <row r="129" spans="3:17" s="1" customFormat="1" x14ac:dyDescent="0.25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/>
      <c r="Q129"/>
    </row>
    <row r="130" spans="3:17" s="1" customFormat="1" x14ac:dyDescent="0.25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/>
      <c r="Q130"/>
    </row>
    <row r="131" spans="3:17" s="1" customFormat="1" x14ac:dyDescent="0.25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/>
      <c r="Q131"/>
    </row>
    <row r="132" spans="3:17" s="1" customFormat="1" x14ac:dyDescent="0.25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/>
      <c r="Q132"/>
    </row>
    <row r="133" spans="3:17" s="1" customFormat="1" x14ac:dyDescent="0.25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/>
      <c r="Q133"/>
    </row>
    <row r="134" spans="3:17" s="1" customFormat="1" x14ac:dyDescent="0.25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/>
      <c r="Q134"/>
    </row>
    <row r="135" spans="3:17" s="1" customFormat="1" x14ac:dyDescent="0.25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/>
      <c r="Q135"/>
    </row>
    <row r="136" spans="3:17" s="1" customFormat="1" x14ac:dyDescent="0.25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/>
      <c r="Q136"/>
    </row>
    <row r="137" spans="3:17" s="1" customFormat="1" x14ac:dyDescent="0.25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/>
      <c r="Q137"/>
    </row>
    <row r="138" spans="3:17" s="1" customFormat="1" x14ac:dyDescent="0.25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/>
      <c r="Q138"/>
    </row>
    <row r="139" spans="3:17" s="1" customFormat="1" x14ac:dyDescent="0.25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/>
      <c r="Q139"/>
    </row>
    <row r="140" spans="3:17" s="1" customFormat="1" x14ac:dyDescent="0.25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/>
      <c r="Q140"/>
    </row>
    <row r="141" spans="3:17" s="1" customFormat="1" x14ac:dyDescent="0.25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/>
      <c r="Q141"/>
    </row>
    <row r="142" spans="3:17" s="1" customFormat="1" x14ac:dyDescent="0.25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/>
      <c r="Q142"/>
    </row>
    <row r="143" spans="3:17" s="1" customFormat="1" x14ac:dyDescent="0.25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/>
      <c r="Q143"/>
    </row>
    <row r="144" spans="3:17" s="1" customFormat="1" x14ac:dyDescent="0.25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/>
      <c r="Q144"/>
    </row>
    <row r="145" spans="3:17" s="1" customFormat="1" x14ac:dyDescent="0.25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/>
      <c r="Q145"/>
    </row>
    <row r="146" spans="3:17" s="1" customFormat="1" x14ac:dyDescent="0.25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/>
      <c r="Q146"/>
    </row>
    <row r="147" spans="3:17" s="1" customFormat="1" x14ac:dyDescent="0.25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/>
      <c r="Q147"/>
    </row>
    <row r="148" spans="3:17" s="1" customFormat="1" x14ac:dyDescent="0.25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/>
      <c r="Q148"/>
    </row>
    <row r="149" spans="3:17" s="1" customFormat="1" x14ac:dyDescent="0.25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/>
      <c r="Q149"/>
    </row>
    <row r="150" spans="3:17" s="1" customFormat="1" x14ac:dyDescent="0.25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/>
      <c r="Q150"/>
    </row>
    <row r="151" spans="3:17" s="1" customFormat="1" x14ac:dyDescent="0.25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/>
      <c r="Q151"/>
    </row>
    <row r="152" spans="3:17" s="1" customFormat="1" x14ac:dyDescent="0.25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/>
      <c r="Q152"/>
    </row>
    <row r="153" spans="3:17" s="1" customFormat="1" x14ac:dyDescent="0.25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/>
      <c r="Q153"/>
    </row>
    <row r="154" spans="3:17" s="1" customFormat="1" x14ac:dyDescent="0.25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/>
      <c r="Q154"/>
    </row>
    <row r="155" spans="3:17" s="1" customFormat="1" x14ac:dyDescent="0.25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/>
      <c r="Q155"/>
    </row>
    <row r="156" spans="3:17" s="1" customFormat="1" x14ac:dyDescent="0.25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/>
      <c r="Q156"/>
    </row>
    <row r="157" spans="3:17" s="1" customFormat="1" x14ac:dyDescent="0.25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/>
      <c r="Q157"/>
    </row>
    <row r="158" spans="3:17" s="1" customFormat="1" x14ac:dyDescent="0.25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/>
      <c r="Q158"/>
    </row>
    <row r="159" spans="3:17" s="1" customFormat="1" x14ac:dyDescent="0.25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/>
      <c r="Q159"/>
    </row>
    <row r="160" spans="3:17" s="1" customFormat="1" x14ac:dyDescent="0.25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/>
      <c r="Q160"/>
    </row>
    <row r="161" spans="3:17" s="1" customFormat="1" x14ac:dyDescent="0.25"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/>
      <c r="Q161"/>
    </row>
    <row r="162" spans="3:17" s="1" customFormat="1" x14ac:dyDescent="0.25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/>
      <c r="Q162"/>
    </row>
    <row r="163" spans="3:17" s="1" customFormat="1" x14ac:dyDescent="0.25"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/>
      <c r="Q163"/>
    </row>
    <row r="164" spans="3:17" s="1" customFormat="1" x14ac:dyDescent="0.25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/>
      <c r="Q164"/>
    </row>
    <row r="165" spans="3:17" s="1" customFormat="1" x14ac:dyDescent="0.25"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/>
      <c r="Q165"/>
    </row>
    <row r="166" spans="3:17" s="1" customFormat="1" x14ac:dyDescent="0.25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/>
      <c r="Q166"/>
    </row>
    <row r="167" spans="3:17" s="1" customFormat="1" x14ac:dyDescent="0.25"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/>
      <c r="Q167"/>
    </row>
    <row r="168" spans="3:17" s="1" customFormat="1" x14ac:dyDescent="0.25"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/>
      <c r="Q168"/>
    </row>
    <row r="169" spans="3:17" s="1" customFormat="1" x14ac:dyDescent="0.25"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/>
      <c r="Q169"/>
    </row>
    <row r="170" spans="3:17" s="1" customFormat="1" x14ac:dyDescent="0.25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/>
      <c r="Q170"/>
    </row>
    <row r="171" spans="3:17" s="1" customFormat="1" x14ac:dyDescent="0.25"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/>
      <c r="Q171"/>
    </row>
    <row r="172" spans="3:17" s="1" customFormat="1" x14ac:dyDescent="0.25"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/>
      <c r="Q172"/>
    </row>
    <row r="173" spans="3:17" s="1" customFormat="1" x14ac:dyDescent="0.25"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/>
      <c r="Q173"/>
    </row>
    <row r="174" spans="3:17" s="1" customFormat="1" x14ac:dyDescent="0.25"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/>
      <c r="Q174"/>
    </row>
    <row r="175" spans="3:17" s="1" customFormat="1" x14ac:dyDescent="0.25"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/>
      <c r="Q175"/>
    </row>
    <row r="176" spans="3:17" s="1" customFormat="1" x14ac:dyDescent="0.25"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/>
      <c r="Q176"/>
    </row>
    <row r="177" spans="3:21" s="1" customFormat="1" x14ac:dyDescent="0.25"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/>
      <c r="Q177"/>
    </row>
    <row r="178" spans="3:21" s="1" customFormat="1" x14ac:dyDescent="0.25"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/>
      <c r="Q178"/>
    </row>
    <row r="179" spans="3:21" s="1" customFormat="1" x14ac:dyDescent="0.25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/>
      <c r="Q179"/>
    </row>
    <row r="180" spans="3:21" s="1" customFormat="1" x14ac:dyDescent="0.25"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/>
      <c r="Q180"/>
    </row>
    <row r="181" spans="3:21" s="1" customFormat="1" x14ac:dyDescent="0.25"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/>
      <c r="Q181"/>
    </row>
    <row r="182" spans="3:21" s="1" customFormat="1" x14ac:dyDescent="0.25"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/>
      <c r="Q182"/>
    </row>
    <row r="183" spans="3:21" s="1" customFormat="1" x14ac:dyDescent="0.25"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/>
      <c r="Q183"/>
    </row>
    <row r="184" spans="3:21" s="1" customFormat="1" x14ac:dyDescent="0.25"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/>
      <c r="Q184"/>
    </row>
    <row r="185" spans="3:21" s="1" customFormat="1" x14ac:dyDescent="0.25"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/>
      <c r="Q185"/>
    </row>
    <row r="186" spans="3:21" s="1" customFormat="1" x14ac:dyDescent="0.25"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/>
      <c r="Q186"/>
    </row>
    <row r="187" spans="3:21" s="1" customFormat="1" x14ac:dyDescent="0.25"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/>
      <c r="Q187"/>
    </row>
    <row r="188" spans="3:21" s="1" customFormat="1" x14ac:dyDescent="0.25"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</row>
    <row r="189" spans="3:21" s="1" customFormat="1" x14ac:dyDescent="0.25"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</row>
    <row r="190" spans="3:21" s="1" customFormat="1" x14ac:dyDescent="0.25"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</row>
    <row r="191" spans="3:21" s="1" customFormat="1" x14ac:dyDescent="0.25"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</row>
    <row r="192" spans="3:21" s="1" customFormat="1" x14ac:dyDescent="0.25"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</row>
    <row r="193" spans="3:21" s="1" customFormat="1" x14ac:dyDescent="0.25"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</row>
    <row r="194" spans="3:21" s="1" customFormat="1" x14ac:dyDescent="0.25"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</row>
    <row r="195" spans="3:21" s="1" customFormat="1" x14ac:dyDescent="0.25"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</row>
    <row r="196" spans="3:21" s="1" customFormat="1" x14ac:dyDescent="0.25"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</row>
    <row r="197" spans="3:21" s="1" customFormat="1" x14ac:dyDescent="0.25"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</row>
    <row r="198" spans="3:21" s="1" customFormat="1" x14ac:dyDescent="0.25"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</row>
    <row r="199" spans="3:21" s="1" customFormat="1" x14ac:dyDescent="0.25"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</row>
    <row r="200" spans="3:21" s="1" customFormat="1" x14ac:dyDescent="0.25"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</row>
    <row r="201" spans="3:21" s="1" customFormat="1" x14ac:dyDescent="0.25"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</row>
    <row r="202" spans="3:21" s="1" customFormat="1" x14ac:dyDescent="0.25"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</row>
    <row r="203" spans="3:21" s="1" customFormat="1" x14ac:dyDescent="0.25"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</row>
    <row r="204" spans="3:21" s="1" customFormat="1" x14ac:dyDescent="0.25"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</row>
    <row r="205" spans="3:21" s="1" customFormat="1" x14ac:dyDescent="0.25"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</row>
    <row r="206" spans="3:21" s="1" customFormat="1" x14ac:dyDescent="0.25"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</row>
    <row r="207" spans="3:21" s="1" customFormat="1" x14ac:dyDescent="0.25"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</row>
    <row r="208" spans="3:21" s="1" customFormat="1" x14ac:dyDescent="0.25"/>
    <row r="209" spans="3:10" s="1" customFormat="1" x14ac:dyDescent="0.25"/>
    <row r="210" spans="3:10" s="1" customFormat="1" ht="15.75" x14ac:dyDescent="0.25">
      <c r="C210" s="1" t="s">
        <v>46</v>
      </c>
      <c r="D210" s="16" t="s">
        <v>47</v>
      </c>
      <c r="E210" s="16" t="s">
        <v>48</v>
      </c>
      <c r="G210" s="1" t="s">
        <v>49</v>
      </c>
      <c r="H210" s="1" t="s">
        <v>58</v>
      </c>
    </row>
    <row r="211" spans="3:10" s="1" customFormat="1" x14ac:dyDescent="0.25">
      <c r="C211" s="1">
        <v>2025</v>
      </c>
      <c r="D211" s="1">
        <v>492</v>
      </c>
      <c r="E211" s="1">
        <v>546</v>
      </c>
      <c r="G211" s="23">
        <v>1.4999999999999999E-2</v>
      </c>
      <c r="H211" s="24">
        <v>7479</v>
      </c>
    </row>
    <row r="212" spans="3:10" s="1" customFormat="1" x14ac:dyDescent="0.25"/>
    <row r="213" spans="3:10" s="1" customFormat="1" x14ac:dyDescent="0.25">
      <c r="C213" s="1" t="s">
        <v>52</v>
      </c>
      <c r="D213" s="36">
        <v>1000</v>
      </c>
      <c r="H213" s="1" t="s">
        <v>50</v>
      </c>
    </row>
    <row r="214" spans="3:10" s="1" customFormat="1" x14ac:dyDescent="0.25">
      <c r="C214" s="1" t="s">
        <v>53</v>
      </c>
      <c r="D214" s="36">
        <v>1000</v>
      </c>
      <c r="H214" s="1" t="s">
        <v>51</v>
      </c>
    </row>
    <row r="215" spans="3:10" s="1" customFormat="1" x14ac:dyDescent="0.25">
      <c r="C215" s="1" t="s">
        <v>54</v>
      </c>
      <c r="D215" s="36">
        <v>1000</v>
      </c>
    </row>
    <row r="216" spans="3:10" s="1" customFormat="1" x14ac:dyDescent="0.25">
      <c r="C216" s="1" t="s">
        <v>55</v>
      </c>
      <c r="D216" s="36">
        <v>1000</v>
      </c>
      <c r="G216" s="1" t="s">
        <v>59</v>
      </c>
      <c r="H216" s="17">
        <v>18697</v>
      </c>
    </row>
    <row r="217" spans="3:10" s="1" customFormat="1" x14ac:dyDescent="0.25">
      <c r="C217" s="1" t="s">
        <v>56</v>
      </c>
      <c r="D217" s="36">
        <v>1000</v>
      </c>
      <c r="G217" s="1" t="s">
        <v>60</v>
      </c>
      <c r="H217" s="24">
        <f>H216/H220</f>
        <v>51.224657534246575</v>
      </c>
    </row>
    <row r="218" spans="3:10" s="1" customFormat="1" x14ac:dyDescent="0.25">
      <c r="C218" s="1" t="s">
        <v>61</v>
      </c>
      <c r="D218" s="36">
        <v>1000</v>
      </c>
    </row>
    <row r="219" spans="3:10" s="1" customFormat="1" x14ac:dyDescent="0.25">
      <c r="D219" s="36"/>
      <c r="G219" s="1" t="s">
        <v>62</v>
      </c>
      <c r="H219" s="25">
        <v>2025</v>
      </c>
    </row>
    <row r="220" spans="3:10" s="1" customFormat="1" x14ac:dyDescent="0.25">
      <c r="C220" s="1" t="s">
        <v>57</v>
      </c>
      <c r="D220" s="36"/>
      <c r="G220" s="1" t="s">
        <v>63</v>
      </c>
      <c r="H220" s="17">
        <f>IF(OR(MOD(H219,400)=0,AND(MOD(H219,4)= 0, MOD(H219,100)&lt;&gt;0)),366,365)</f>
        <v>365</v>
      </c>
    </row>
    <row r="221" spans="3:10" s="1" customFormat="1" x14ac:dyDescent="0.25">
      <c r="C221" s="1">
        <v>1</v>
      </c>
      <c r="D221" s="36">
        <v>2137</v>
      </c>
      <c r="H221" s="17"/>
    </row>
    <row r="222" spans="3:10" s="1" customFormat="1" x14ac:dyDescent="0.25">
      <c r="C222" s="1">
        <v>2</v>
      </c>
      <c r="D222" s="36">
        <v>2137</v>
      </c>
      <c r="G222" s="1" t="s">
        <v>64</v>
      </c>
      <c r="H222" s="26">
        <v>0.05</v>
      </c>
      <c r="J222" s="27"/>
    </row>
    <row r="223" spans="3:10" s="1" customFormat="1" x14ac:dyDescent="0.25">
      <c r="C223" s="1">
        <v>3</v>
      </c>
      <c r="D223" s="36">
        <v>2670</v>
      </c>
      <c r="H223" s="17"/>
    </row>
    <row r="224" spans="3:10" s="1" customFormat="1" x14ac:dyDescent="0.25">
      <c r="C224" s="1">
        <v>4</v>
      </c>
      <c r="D224" s="36">
        <v>3739</v>
      </c>
      <c r="G224" s="1" t="s">
        <v>65</v>
      </c>
      <c r="H224" s="36">
        <v>1068</v>
      </c>
    </row>
    <row r="225" spans="3:19" s="1" customFormat="1" x14ac:dyDescent="0.25">
      <c r="C225" s="1">
        <v>5</v>
      </c>
      <c r="D225" s="36">
        <v>4807</v>
      </c>
      <c r="G225" s="1" t="s">
        <v>66</v>
      </c>
    </row>
    <row r="226" spans="3:19" s="1" customFormat="1" x14ac:dyDescent="0.25">
      <c r="C226" s="1">
        <v>6</v>
      </c>
      <c r="D226" s="36">
        <v>4807</v>
      </c>
    </row>
    <row r="227" spans="3:19" s="1" customFormat="1" x14ac:dyDescent="0.25">
      <c r="C227" s="1">
        <v>7</v>
      </c>
      <c r="D227" s="36">
        <v>4807</v>
      </c>
      <c r="E227" s="28" t="s">
        <v>58</v>
      </c>
      <c r="F227" s="29" t="s">
        <v>6</v>
      </c>
      <c r="G227" s="29" t="s">
        <v>7</v>
      </c>
    </row>
    <row r="228" spans="3:19" s="1" customFormat="1" x14ac:dyDescent="0.25">
      <c r="C228" s="1">
        <v>8</v>
      </c>
      <c r="D228" s="36">
        <v>4807</v>
      </c>
      <c r="F228" s="30">
        <v>7479</v>
      </c>
      <c r="G228" s="30">
        <v>35560</v>
      </c>
    </row>
    <row r="229" spans="3:19" s="1" customFormat="1" x14ac:dyDescent="0.25">
      <c r="C229" s="1">
        <v>9</v>
      </c>
      <c r="D229" s="36">
        <v>4807</v>
      </c>
    </row>
    <row r="230" spans="3:19" s="1" customFormat="1" x14ac:dyDescent="0.25">
      <c r="C230" s="1">
        <v>10</v>
      </c>
      <c r="D230" s="36">
        <v>4807</v>
      </c>
    </row>
    <row r="231" spans="3:19" s="1" customFormat="1" x14ac:dyDescent="0.25">
      <c r="C231" s="1">
        <v>11</v>
      </c>
      <c r="D231" s="36">
        <v>4807</v>
      </c>
    </row>
    <row r="232" spans="3:19" s="1" customFormat="1" x14ac:dyDescent="0.25">
      <c r="C232" s="1">
        <v>12</v>
      </c>
      <c r="D232" s="36">
        <v>4807</v>
      </c>
    </row>
    <row r="233" spans="3:19" s="1" customFormat="1" x14ac:dyDescent="0.25">
      <c r="C233" s="1">
        <v>13</v>
      </c>
      <c r="D233" s="36">
        <v>4807</v>
      </c>
    </row>
    <row r="234" spans="3:19" s="1" customFormat="1" x14ac:dyDescent="0.25">
      <c r="C234" s="1">
        <v>14</v>
      </c>
      <c r="D234" s="36">
        <v>4807</v>
      </c>
    </row>
    <row r="235" spans="3:19" s="1" customFormat="1" x14ac:dyDescent="0.25">
      <c r="C235" s="1">
        <v>15</v>
      </c>
      <c r="D235" s="36">
        <v>4807</v>
      </c>
    </row>
    <row r="236" spans="3:19" s="1" customFormat="1" x14ac:dyDescent="0.25"/>
    <row r="237" spans="3:19" s="1" customFormat="1" x14ac:dyDescent="0.25"/>
    <row r="238" spans="3:19" s="1" customFormat="1" x14ac:dyDescent="0.25"/>
    <row r="239" spans="3:19" x14ac:dyDescent="0.25"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/>
      <c r="Q239"/>
      <c r="R239"/>
      <c r="S239"/>
    </row>
    <row r="240" spans="3:19" x14ac:dyDescent="0.25"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/>
      <c r="Q240"/>
      <c r="R240"/>
      <c r="S240"/>
    </row>
    <row r="241" spans="3:21" x14ac:dyDescent="0.25"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/>
      <c r="Q241"/>
      <c r="R241"/>
      <c r="S241"/>
    </row>
    <row r="242" spans="3:21" x14ac:dyDescent="0.25"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/>
      <c r="Q242"/>
      <c r="R242"/>
      <c r="S242"/>
    </row>
    <row r="243" spans="3:21" x14ac:dyDescent="0.25"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/>
      <c r="Q243"/>
      <c r="R243"/>
      <c r="S243"/>
    </row>
    <row r="244" spans="3:21" x14ac:dyDescent="0.25"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/>
      <c r="Q244"/>
      <c r="R244"/>
      <c r="S244"/>
    </row>
    <row r="245" spans="3:21" x14ac:dyDescent="0.25"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</row>
    <row r="246" spans="3:21" x14ac:dyDescent="0.25"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</row>
    <row r="247" spans="3:21" x14ac:dyDescent="0.25"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</row>
    <row r="248" spans="3:21" x14ac:dyDescent="0.25"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</row>
    <row r="249" spans="3:21" x14ac:dyDescent="0.25"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</row>
    <row r="250" spans="3:21" x14ac:dyDescent="0.25"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</row>
    <row r="251" spans="3:21" x14ac:dyDescent="0.25"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</row>
    <row r="252" spans="3:21" x14ac:dyDescent="0.25"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</row>
    <row r="253" spans="3:21" x14ac:dyDescent="0.25"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</row>
    <row r="254" spans="3:21" x14ac:dyDescent="0.25"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</row>
    <row r="255" spans="3:21" x14ac:dyDescent="0.25"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</row>
    <row r="256" spans="3:21" x14ac:dyDescent="0.25"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</row>
    <row r="257" spans="3:21" x14ac:dyDescent="0.25"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</row>
    <row r="258" spans="3:21" x14ac:dyDescent="0.25"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</row>
    <row r="259" spans="3:21" x14ac:dyDescent="0.25"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/>
      <c r="Q259"/>
      <c r="R259" s="11"/>
      <c r="S259" s="11"/>
      <c r="T259" s="11"/>
      <c r="U259" s="11"/>
    </row>
    <row r="260" spans="3:21" x14ac:dyDescent="0.25"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/>
      <c r="Q260"/>
      <c r="R260" s="11"/>
      <c r="S260" s="11"/>
      <c r="T260" s="11"/>
      <c r="U260" s="11"/>
    </row>
    <row r="261" spans="3:21" x14ac:dyDescent="0.25"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/>
      <c r="Q261"/>
      <c r="R261" s="11"/>
      <c r="S261" s="11"/>
      <c r="T261" s="11"/>
      <c r="U261" s="11"/>
    </row>
    <row r="262" spans="3:21" x14ac:dyDescent="0.25"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/>
      <c r="Q262"/>
      <c r="R262" s="11"/>
      <c r="S262" s="11"/>
      <c r="T262" s="11"/>
      <c r="U262" s="11"/>
    </row>
    <row r="263" spans="3:21" x14ac:dyDescent="0.25"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/>
      <c r="Q263"/>
      <c r="R263" s="11"/>
      <c r="S263" s="11"/>
      <c r="T263" s="11"/>
      <c r="U263" s="11"/>
    </row>
    <row r="264" spans="3:21" x14ac:dyDescent="0.25"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/>
      <c r="Q264"/>
      <c r="R264" s="11"/>
      <c r="S264" s="11"/>
      <c r="T264" s="11"/>
      <c r="U264" s="11"/>
    </row>
    <row r="265" spans="3:21" x14ac:dyDescent="0.25"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/>
      <c r="Q265"/>
      <c r="R265" s="11"/>
      <c r="S265" s="11"/>
      <c r="T265" s="11"/>
      <c r="U265" s="11"/>
    </row>
    <row r="266" spans="3:21" x14ac:dyDescent="0.25"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/>
      <c r="Q266"/>
      <c r="R266" s="11"/>
      <c r="S266" s="11"/>
      <c r="T266" s="11"/>
      <c r="U266" s="11"/>
    </row>
    <row r="267" spans="3:21" x14ac:dyDescent="0.25"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/>
      <c r="Q267"/>
      <c r="R267" s="11"/>
      <c r="S267" s="11"/>
      <c r="T267" s="11"/>
      <c r="U267" s="11"/>
    </row>
    <row r="268" spans="3:21" x14ac:dyDescent="0.25"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/>
      <c r="Q268"/>
      <c r="R268" s="11"/>
      <c r="S268" s="11"/>
      <c r="T268" s="11"/>
      <c r="U268" s="11"/>
    </row>
    <row r="269" spans="3:21" x14ac:dyDescent="0.25"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/>
      <c r="Q269"/>
      <c r="R269" s="11"/>
      <c r="S269" s="11"/>
      <c r="T269" s="11"/>
      <c r="U269" s="11"/>
    </row>
    <row r="270" spans="3:21" x14ac:dyDescent="0.25"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/>
      <c r="Q270"/>
      <c r="R270" s="11"/>
      <c r="S270" s="11"/>
      <c r="T270" s="11"/>
      <c r="U270" s="11"/>
    </row>
    <row r="271" spans="3:21" x14ac:dyDescent="0.25"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/>
      <c r="Q271"/>
      <c r="R271" s="11"/>
      <c r="S271" s="11"/>
      <c r="T271" s="11"/>
      <c r="U271" s="11"/>
    </row>
    <row r="272" spans="3:21" x14ac:dyDescent="0.25"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/>
      <c r="Q272"/>
      <c r="R272" s="11"/>
      <c r="S272" s="11"/>
      <c r="T272" s="11"/>
      <c r="U272" s="11"/>
    </row>
    <row r="273" spans="3:21" x14ac:dyDescent="0.25"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/>
      <c r="Q273"/>
      <c r="R273" s="11"/>
      <c r="S273" s="11"/>
      <c r="T273" s="11"/>
      <c r="U273" s="11"/>
    </row>
    <row r="274" spans="3:21" x14ac:dyDescent="0.25"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/>
      <c r="Q274"/>
      <c r="R274" s="11"/>
      <c r="S274" s="11"/>
      <c r="T274" s="11"/>
      <c r="U274" s="11"/>
    </row>
    <row r="275" spans="3:21" x14ac:dyDescent="0.25"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/>
      <c r="Q275"/>
      <c r="R275" s="11"/>
      <c r="S275" s="11"/>
      <c r="T275" s="11"/>
      <c r="U275" s="11"/>
    </row>
    <row r="276" spans="3:21" x14ac:dyDescent="0.25"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/>
      <c r="Q276"/>
      <c r="R276" s="11"/>
      <c r="S276" s="11"/>
      <c r="T276" s="11"/>
      <c r="U276" s="11"/>
    </row>
    <row r="277" spans="3:21" x14ac:dyDescent="0.25"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/>
      <c r="Q277"/>
      <c r="R277" s="11"/>
      <c r="S277" s="11"/>
      <c r="T277" s="11"/>
      <c r="U277" s="11"/>
    </row>
    <row r="278" spans="3:21" x14ac:dyDescent="0.25"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/>
      <c r="Q278"/>
      <c r="R278" s="11"/>
      <c r="S278" s="11"/>
      <c r="T278" s="11"/>
      <c r="U278" s="11"/>
    </row>
    <row r="279" spans="3:21" x14ac:dyDescent="0.25"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/>
      <c r="Q279"/>
      <c r="R279" s="11"/>
      <c r="S279" s="11"/>
      <c r="T279" s="11"/>
      <c r="U279" s="11"/>
    </row>
    <row r="280" spans="3:21" x14ac:dyDescent="0.25"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/>
      <c r="Q280"/>
      <c r="R280" s="11"/>
      <c r="S280" s="11"/>
      <c r="T280" s="11"/>
      <c r="U280" s="11"/>
    </row>
    <row r="281" spans="3:21" x14ac:dyDescent="0.25"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/>
      <c r="Q281"/>
      <c r="R281" s="11"/>
      <c r="S281" s="11"/>
      <c r="T281" s="11"/>
      <c r="U281" s="11"/>
    </row>
    <row r="282" spans="3:21" x14ac:dyDescent="0.25"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/>
      <c r="Q282"/>
      <c r="R282" s="11"/>
      <c r="S282" s="11"/>
      <c r="T282" s="11"/>
      <c r="U282" s="11"/>
    </row>
    <row r="283" spans="3:21" x14ac:dyDescent="0.25"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/>
      <c r="Q283"/>
      <c r="R283" s="11"/>
      <c r="S283" s="11"/>
      <c r="T283" s="11"/>
      <c r="U283" s="11"/>
    </row>
    <row r="284" spans="3:21" x14ac:dyDescent="0.25"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/>
      <c r="Q284"/>
      <c r="R284" s="11"/>
      <c r="S284" s="11"/>
      <c r="T284" s="11"/>
      <c r="U284" s="11"/>
    </row>
    <row r="285" spans="3:21" x14ac:dyDescent="0.25"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/>
      <c r="Q285"/>
      <c r="R285" s="11"/>
      <c r="S285" s="11"/>
      <c r="T285" s="11"/>
      <c r="U285" s="11"/>
    </row>
    <row r="286" spans="3:21" x14ac:dyDescent="0.25"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/>
      <c r="Q286"/>
      <c r="R286" s="11"/>
      <c r="S286" s="11"/>
      <c r="T286" s="11"/>
      <c r="U286" s="11"/>
    </row>
    <row r="287" spans="3:21" x14ac:dyDescent="0.25"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/>
      <c r="Q287"/>
      <c r="R287" s="11"/>
      <c r="S287" s="11"/>
      <c r="T287" s="11"/>
      <c r="U287" s="11"/>
    </row>
    <row r="288" spans="3:21" x14ac:dyDescent="0.25"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/>
      <c r="Q288"/>
      <c r="R288" s="11"/>
      <c r="S288" s="11"/>
      <c r="T288" s="11"/>
      <c r="U288" s="11"/>
    </row>
    <row r="289" spans="3:21" x14ac:dyDescent="0.25"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/>
      <c r="Q289"/>
      <c r="R289" s="11"/>
      <c r="S289" s="11"/>
      <c r="T289" s="11"/>
      <c r="U289" s="11"/>
    </row>
    <row r="290" spans="3:21" x14ac:dyDescent="0.25"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/>
      <c r="Q290"/>
      <c r="R290" s="11"/>
      <c r="S290" s="11"/>
      <c r="T290" s="11"/>
      <c r="U290" s="11"/>
    </row>
    <row r="291" spans="3:21" x14ac:dyDescent="0.25"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/>
      <c r="Q291"/>
      <c r="R291" s="11"/>
      <c r="S291" s="11"/>
      <c r="T291" s="11"/>
      <c r="U291" s="11"/>
    </row>
    <row r="292" spans="3:21" x14ac:dyDescent="0.25"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/>
      <c r="Q292"/>
      <c r="R292" s="11"/>
      <c r="S292" s="11"/>
      <c r="T292" s="11"/>
      <c r="U292" s="11"/>
    </row>
    <row r="293" spans="3:21" x14ac:dyDescent="0.25"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/>
      <c r="Q293"/>
      <c r="R293" s="11"/>
      <c r="S293" s="11"/>
      <c r="T293" s="11"/>
      <c r="U293" s="11"/>
    </row>
    <row r="294" spans="3:21" x14ac:dyDescent="0.25"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/>
      <c r="Q294"/>
      <c r="R294" s="11"/>
      <c r="S294" s="11"/>
      <c r="T294" s="11"/>
      <c r="U294" s="11"/>
    </row>
    <row r="295" spans="3:21" x14ac:dyDescent="0.25"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/>
      <c r="Q295"/>
      <c r="R295" s="11"/>
      <c r="S295" s="11"/>
      <c r="T295" s="11"/>
      <c r="U295" s="11"/>
    </row>
    <row r="296" spans="3:21" x14ac:dyDescent="0.25"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/>
      <c r="Q296"/>
      <c r="R296" s="11"/>
      <c r="S296" s="11"/>
      <c r="T296" s="11"/>
      <c r="U296" s="11"/>
    </row>
    <row r="297" spans="3:21" x14ac:dyDescent="0.25"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/>
      <c r="Q297"/>
      <c r="R297" s="11"/>
      <c r="S297" s="11"/>
      <c r="T297" s="11"/>
      <c r="U297" s="11"/>
    </row>
    <row r="298" spans="3:21" x14ac:dyDescent="0.25"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/>
      <c r="Q298"/>
      <c r="R298" s="11"/>
      <c r="S298" s="11"/>
      <c r="T298" s="11"/>
      <c r="U298" s="11"/>
    </row>
    <row r="299" spans="3:21" x14ac:dyDescent="0.25"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/>
      <c r="Q299"/>
      <c r="R299" s="11"/>
      <c r="S299" s="11"/>
      <c r="T299" s="11"/>
      <c r="U299" s="11"/>
    </row>
    <row r="300" spans="3:21" x14ac:dyDescent="0.25"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/>
      <c r="Q300"/>
      <c r="R300" s="11"/>
      <c r="S300" s="11"/>
      <c r="T300" s="11"/>
      <c r="U300" s="11"/>
    </row>
    <row r="301" spans="3:21" x14ac:dyDescent="0.25"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/>
      <c r="Q301"/>
      <c r="R301" s="11"/>
      <c r="S301" s="11"/>
      <c r="T301" s="11"/>
      <c r="U301" s="11"/>
    </row>
    <row r="302" spans="3:21" x14ac:dyDescent="0.25"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/>
      <c r="Q302"/>
      <c r="R302" s="11"/>
      <c r="S302" s="11"/>
      <c r="T302" s="11"/>
      <c r="U302" s="11"/>
    </row>
    <row r="303" spans="3:21" x14ac:dyDescent="0.25"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/>
      <c r="Q303"/>
      <c r="R303" s="11"/>
      <c r="S303" s="11"/>
      <c r="T303" s="11"/>
      <c r="U303" s="11"/>
    </row>
    <row r="304" spans="3:21" x14ac:dyDescent="0.25"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/>
      <c r="Q304"/>
      <c r="R304" s="11"/>
      <c r="S304" s="11"/>
      <c r="T304" s="11"/>
      <c r="U304" s="11"/>
    </row>
    <row r="305" spans="3:21" x14ac:dyDescent="0.25"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/>
      <c r="Q305"/>
      <c r="R305" s="11"/>
      <c r="S305" s="11"/>
      <c r="T305" s="11"/>
      <c r="U305" s="11"/>
    </row>
    <row r="306" spans="3:21" x14ac:dyDescent="0.25"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/>
      <c r="Q306"/>
      <c r="R306" s="11"/>
      <c r="S306" s="11"/>
      <c r="T306" s="11"/>
      <c r="U306" s="11"/>
    </row>
    <row r="307" spans="3:21" x14ac:dyDescent="0.25"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/>
      <c r="Q307"/>
      <c r="R307" s="11"/>
      <c r="S307" s="11"/>
      <c r="T307" s="11"/>
      <c r="U307" s="11"/>
    </row>
    <row r="308" spans="3:21" x14ac:dyDescent="0.25"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/>
      <c r="Q308"/>
      <c r="R308" s="11"/>
      <c r="S308" s="11"/>
      <c r="T308" s="11"/>
      <c r="U308" s="11"/>
    </row>
    <row r="309" spans="3:21" x14ac:dyDescent="0.25"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/>
      <c r="Q309"/>
      <c r="R309" s="11"/>
      <c r="S309" s="11"/>
      <c r="T309" s="11"/>
      <c r="U309" s="11"/>
    </row>
    <row r="310" spans="3:21" x14ac:dyDescent="0.25"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/>
      <c r="Q310"/>
      <c r="R310" s="11"/>
      <c r="S310" s="11"/>
      <c r="T310" s="11"/>
      <c r="U310" s="11"/>
    </row>
    <row r="311" spans="3:21" x14ac:dyDescent="0.25"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/>
      <c r="Q311"/>
      <c r="R311" s="11"/>
      <c r="S311" s="11"/>
      <c r="T311" s="11"/>
      <c r="U311" s="11"/>
    </row>
    <row r="312" spans="3:21" x14ac:dyDescent="0.25"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/>
      <c r="Q312"/>
      <c r="R312" s="11"/>
      <c r="S312" s="11"/>
      <c r="T312" s="11"/>
      <c r="U312" s="11"/>
    </row>
    <row r="313" spans="3:21" x14ac:dyDescent="0.25"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/>
      <c r="Q313"/>
      <c r="R313" s="11"/>
      <c r="S313" s="11"/>
      <c r="T313" s="11"/>
      <c r="U313" s="11"/>
    </row>
    <row r="314" spans="3:21" x14ac:dyDescent="0.25"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/>
      <c r="Q314"/>
      <c r="R314" s="11"/>
      <c r="S314" s="11"/>
      <c r="T314" s="11"/>
      <c r="U314" s="11"/>
    </row>
    <row r="315" spans="3:21" x14ac:dyDescent="0.25"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/>
      <c r="Q315"/>
      <c r="R315" s="11"/>
      <c r="S315" s="11"/>
      <c r="T315" s="11"/>
      <c r="U315" s="11"/>
    </row>
    <row r="316" spans="3:21" x14ac:dyDescent="0.25"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/>
      <c r="Q316"/>
      <c r="R316" s="11"/>
      <c r="S316" s="11"/>
      <c r="T316" s="11"/>
      <c r="U316" s="11"/>
    </row>
    <row r="317" spans="3:21" x14ac:dyDescent="0.25"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/>
      <c r="Q317"/>
      <c r="R317" s="11"/>
      <c r="S317" s="11"/>
      <c r="T317" s="11"/>
      <c r="U317" s="11"/>
    </row>
    <row r="318" spans="3:21" x14ac:dyDescent="0.25"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/>
      <c r="Q318"/>
      <c r="R318" s="11"/>
      <c r="S318" s="11"/>
      <c r="T318" s="11"/>
      <c r="U318" s="11"/>
    </row>
    <row r="319" spans="3:21" x14ac:dyDescent="0.25"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/>
      <c r="Q319"/>
      <c r="R319" s="11"/>
      <c r="S319" s="11"/>
      <c r="T319" s="11"/>
      <c r="U319" s="11"/>
    </row>
    <row r="320" spans="3:21" x14ac:dyDescent="0.25"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/>
      <c r="Q320"/>
    </row>
    <row r="321" spans="3:17" x14ac:dyDescent="0.25"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/>
      <c r="Q321"/>
    </row>
    <row r="322" spans="3:17" x14ac:dyDescent="0.25"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/>
      <c r="Q322"/>
    </row>
    <row r="323" spans="3:17" x14ac:dyDescent="0.25"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/>
      <c r="Q323"/>
    </row>
    <row r="324" spans="3:17" x14ac:dyDescent="0.25"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/>
      <c r="Q324"/>
    </row>
    <row r="325" spans="3:17" x14ac:dyDescent="0.25"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/>
      <c r="Q325"/>
    </row>
    <row r="326" spans="3:17" x14ac:dyDescent="0.25"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/>
      <c r="Q326"/>
    </row>
    <row r="327" spans="3:17" x14ac:dyDescent="0.25"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/>
      <c r="Q327"/>
    </row>
    <row r="328" spans="3:17" x14ac:dyDescent="0.25"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/>
      <c r="Q328"/>
    </row>
    <row r="329" spans="3:17" x14ac:dyDescent="0.25"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/>
      <c r="Q329"/>
    </row>
    <row r="330" spans="3:17" x14ac:dyDescent="0.25"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/>
      <c r="Q330"/>
    </row>
    <row r="331" spans="3:17" x14ac:dyDescent="0.25"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/>
      <c r="Q331"/>
    </row>
    <row r="332" spans="3:17" x14ac:dyDescent="0.25"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/>
      <c r="Q332"/>
    </row>
    <row r="333" spans="3:17" x14ac:dyDescent="0.25"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/>
      <c r="Q333"/>
    </row>
    <row r="334" spans="3:17" x14ac:dyDescent="0.25"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/>
      <c r="Q334"/>
    </row>
    <row r="335" spans="3:17" x14ac:dyDescent="0.25"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/>
      <c r="Q335"/>
    </row>
    <row r="336" spans="3:17" x14ac:dyDescent="0.25"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/>
      <c r="Q336"/>
    </row>
    <row r="337" spans="3:17" x14ac:dyDescent="0.25"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/>
      <c r="Q337"/>
    </row>
    <row r="338" spans="3:17" x14ac:dyDescent="0.25"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/>
      <c r="Q338"/>
    </row>
    <row r="339" spans="3:17" x14ac:dyDescent="0.25"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/>
      <c r="Q339"/>
    </row>
    <row r="340" spans="3:17" x14ac:dyDescent="0.25"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/>
      <c r="Q340"/>
    </row>
    <row r="341" spans="3:17" x14ac:dyDescent="0.25"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/>
      <c r="Q341"/>
    </row>
    <row r="342" spans="3:17" x14ac:dyDescent="0.25"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/>
      <c r="Q342"/>
    </row>
    <row r="343" spans="3:17" x14ac:dyDescent="0.25"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/>
      <c r="Q343"/>
    </row>
    <row r="344" spans="3:17" x14ac:dyDescent="0.25"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/>
      <c r="Q344"/>
    </row>
    <row r="345" spans="3:17" x14ac:dyDescent="0.25"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/>
      <c r="Q345"/>
    </row>
    <row r="346" spans="3:17" x14ac:dyDescent="0.25"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/>
      <c r="Q346"/>
    </row>
    <row r="347" spans="3:17" x14ac:dyDescent="0.25"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/>
      <c r="Q347"/>
    </row>
    <row r="348" spans="3:17" x14ac:dyDescent="0.25"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/>
      <c r="Q348"/>
    </row>
    <row r="349" spans="3:17" x14ac:dyDescent="0.25"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3:17" x14ac:dyDescent="0.25"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3:17" x14ac:dyDescent="0.25"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3:17" x14ac:dyDescent="0.25"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3:15" x14ac:dyDescent="0.25"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3:15" x14ac:dyDescent="0.25"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3:15" x14ac:dyDescent="0.25"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3:15" x14ac:dyDescent="0.25"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3:15" x14ac:dyDescent="0.25"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3:15" x14ac:dyDescent="0.25"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3:15" x14ac:dyDescent="0.25"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3:15" x14ac:dyDescent="0.25"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3:15" x14ac:dyDescent="0.25"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3:15" x14ac:dyDescent="0.25"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3:15" x14ac:dyDescent="0.25"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3:15" x14ac:dyDescent="0.25"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3:15" x14ac:dyDescent="0.25"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3:15" x14ac:dyDescent="0.25"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3:15" x14ac:dyDescent="0.25"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3:15" x14ac:dyDescent="0.25"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3:15" x14ac:dyDescent="0.25"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3:15" x14ac:dyDescent="0.25"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3:15" x14ac:dyDescent="0.25"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3:15" x14ac:dyDescent="0.25"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3:15" x14ac:dyDescent="0.25"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3:15" x14ac:dyDescent="0.25"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3:15" x14ac:dyDescent="0.25"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3:15" x14ac:dyDescent="0.25"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3:15" x14ac:dyDescent="0.25"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3:15" x14ac:dyDescent="0.25"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3:15" x14ac:dyDescent="0.25"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3:15" x14ac:dyDescent="0.25"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3:15" x14ac:dyDescent="0.25"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3:15" x14ac:dyDescent="0.25"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3:15" x14ac:dyDescent="0.25"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3:15" x14ac:dyDescent="0.25"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3:15" x14ac:dyDescent="0.25"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3:15" x14ac:dyDescent="0.25"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3:15" x14ac:dyDescent="0.25"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3:15" x14ac:dyDescent="0.25"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3:15" x14ac:dyDescent="0.25"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3:15" x14ac:dyDescent="0.25"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3:15" x14ac:dyDescent="0.25"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3:15" x14ac:dyDescent="0.25"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3:15" x14ac:dyDescent="0.25"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3:15" x14ac:dyDescent="0.25"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3:15" x14ac:dyDescent="0.25"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3:15" x14ac:dyDescent="0.25"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3:15" x14ac:dyDescent="0.25"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3:15" x14ac:dyDescent="0.25"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3:15" x14ac:dyDescent="0.25"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3:15" x14ac:dyDescent="0.25"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3:15" x14ac:dyDescent="0.25"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3:15" x14ac:dyDescent="0.25"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3:15" x14ac:dyDescent="0.25"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3:15" x14ac:dyDescent="0.25"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3:15" x14ac:dyDescent="0.25"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3:15" x14ac:dyDescent="0.25"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3:15" x14ac:dyDescent="0.25"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3:15" x14ac:dyDescent="0.25"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3:15" x14ac:dyDescent="0.25"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3:15" x14ac:dyDescent="0.25"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3:15" x14ac:dyDescent="0.25"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3:15" x14ac:dyDescent="0.25"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3:15" x14ac:dyDescent="0.25"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</row>
    <row r="414" spans="3:15" x14ac:dyDescent="0.25"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</row>
    <row r="415" spans="3:15" x14ac:dyDescent="0.25"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3:15" x14ac:dyDescent="0.25"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</row>
    <row r="417" spans="3:15" x14ac:dyDescent="0.25"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</row>
    <row r="418" spans="3:15" x14ac:dyDescent="0.25"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3:15" x14ac:dyDescent="0.25"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3:15" x14ac:dyDescent="0.25"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3:15" x14ac:dyDescent="0.25"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3:15" x14ac:dyDescent="0.25"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3:15" x14ac:dyDescent="0.25"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3:15" x14ac:dyDescent="0.25"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3:15" x14ac:dyDescent="0.25"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</row>
    <row r="426" spans="3:15" x14ac:dyDescent="0.25"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</row>
    <row r="427" spans="3:15" x14ac:dyDescent="0.25"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3:15" x14ac:dyDescent="0.25"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</row>
    <row r="429" spans="3:15" x14ac:dyDescent="0.25"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</row>
    <row r="430" spans="3:15" x14ac:dyDescent="0.25"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3:15" x14ac:dyDescent="0.25"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3:15" x14ac:dyDescent="0.25"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3:15" x14ac:dyDescent="0.25"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3:15" x14ac:dyDescent="0.25"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3:15" x14ac:dyDescent="0.25"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3:15" x14ac:dyDescent="0.25"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3:15" x14ac:dyDescent="0.25"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3:15" x14ac:dyDescent="0.25"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3:15" x14ac:dyDescent="0.25"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3:15" x14ac:dyDescent="0.25"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</row>
    <row r="441" spans="3:15" x14ac:dyDescent="0.25"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</row>
    <row r="442" spans="3:15" x14ac:dyDescent="0.25"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3:15" x14ac:dyDescent="0.25"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3:15" x14ac:dyDescent="0.25"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3:15" x14ac:dyDescent="0.25"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3:15" x14ac:dyDescent="0.25"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3:15" x14ac:dyDescent="0.25"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3:15" x14ac:dyDescent="0.25"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3:15" x14ac:dyDescent="0.25"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</row>
    <row r="450" spans="3:15" x14ac:dyDescent="0.25"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</row>
    <row r="451" spans="3:15" x14ac:dyDescent="0.25"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3:15" x14ac:dyDescent="0.25"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3:15" x14ac:dyDescent="0.25"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3:15" x14ac:dyDescent="0.25"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3:15" x14ac:dyDescent="0.25"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3:15" x14ac:dyDescent="0.25"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3:15" x14ac:dyDescent="0.25"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3:15" x14ac:dyDescent="0.25"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3:15" x14ac:dyDescent="0.25"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3:15" x14ac:dyDescent="0.25"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</row>
    <row r="461" spans="3:15" x14ac:dyDescent="0.25"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</row>
    <row r="462" spans="3:15" x14ac:dyDescent="0.25"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</row>
    <row r="463" spans="3:15" x14ac:dyDescent="0.25"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</row>
    <row r="464" spans="3:15" x14ac:dyDescent="0.25"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</row>
    <row r="465" spans="3:15" x14ac:dyDescent="0.25"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</row>
    <row r="466" spans="3:15" x14ac:dyDescent="0.25"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</row>
    <row r="467" spans="3:15" x14ac:dyDescent="0.25"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</row>
    <row r="468" spans="3:15" x14ac:dyDescent="0.25"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</row>
    <row r="469" spans="3:15" x14ac:dyDescent="0.25"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</row>
    <row r="470" spans="3:15" x14ac:dyDescent="0.25"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</row>
    <row r="471" spans="3:15" x14ac:dyDescent="0.25"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</row>
    <row r="472" spans="3:15" x14ac:dyDescent="0.25"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</row>
    <row r="473" spans="3:15" x14ac:dyDescent="0.25"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</row>
    <row r="474" spans="3:15" x14ac:dyDescent="0.25"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</row>
    <row r="475" spans="3:15" x14ac:dyDescent="0.25"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</row>
    <row r="476" spans="3:15" x14ac:dyDescent="0.25"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</row>
    <row r="477" spans="3:15" x14ac:dyDescent="0.25"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</row>
    <row r="478" spans="3:15" x14ac:dyDescent="0.25"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</row>
    <row r="479" spans="3:15" x14ac:dyDescent="0.25"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</row>
  </sheetData>
  <sheetProtection algorithmName="SHA-512" hashValue="6nzGcgnaFaxFOIUy25dQAsy3J1zABDSLqj9g+poyTOehSXknr4AzPnvmHr/MlNvJzPXE2pv/oQFO3M158j/BYA==" saltValue="411YLzJgELWWr+mdgUzNRw==" spinCount="100000" sheet="1" selectLockedCells="1"/>
  <protectedRanges>
    <protectedRange sqref="H54" name="Område1"/>
  </protectedRanges>
  <mergeCells count="44">
    <mergeCell ref="C41:G41"/>
    <mergeCell ref="D97:G97"/>
    <mergeCell ref="C50:I50"/>
    <mergeCell ref="C51:I51"/>
    <mergeCell ref="C58:G58"/>
    <mergeCell ref="C60:G60"/>
    <mergeCell ref="C62:G62"/>
    <mergeCell ref="C56:G56"/>
    <mergeCell ref="C64:I64"/>
    <mergeCell ref="C66:I66"/>
    <mergeCell ref="D99:G99"/>
    <mergeCell ref="D101:G101"/>
    <mergeCell ref="F105:G105"/>
    <mergeCell ref="C70:G70"/>
    <mergeCell ref="C94:J94"/>
    <mergeCell ref="C76:E76"/>
    <mergeCell ref="C72:E72"/>
    <mergeCell ref="C92:I92"/>
    <mergeCell ref="C74:D74"/>
    <mergeCell ref="C86:G86"/>
    <mergeCell ref="C88:G88"/>
    <mergeCell ref="C90:G90"/>
    <mergeCell ref="G72:H72"/>
    <mergeCell ref="C9:J9"/>
    <mergeCell ref="C12:J12"/>
    <mergeCell ref="C47:I47"/>
    <mergeCell ref="C28:I28"/>
    <mergeCell ref="C49:I49"/>
    <mergeCell ref="C10:J10"/>
    <mergeCell ref="C16:J16"/>
    <mergeCell ref="C18:J18"/>
    <mergeCell ref="C31:E31"/>
    <mergeCell ref="C45:G45"/>
    <mergeCell ref="C15:J15"/>
    <mergeCell ref="C34:I34"/>
    <mergeCell ref="C33:I33"/>
    <mergeCell ref="C20:J20"/>
    <mergeCell ref="C39:G39"/>
    <mergeCell ref="C43:G43"/>
    <mergeCell ref="C1:J1"/>
    <mergeCell ref="C2:J2"/>
    <mergeCell ref="C5:J5"/>
    <mergeCell ref="C3:E3"/>
    <mergeCell ref="C7:I7"/>
  </mergeCells>
  <dataValidations xWindow="587" yWindow="609" count="11">
    <dataValidation type="list" allowBlank="1" showInputMessage="1" showErrorMessage="1" promptTitle="Vælg fra listen" prompt="Klik i højre side af cellen og vælg hvilken type hus" sqref="G72" xr:uid="{00000000-0002-0000-0000-000000000000}">
      <formula1>$D$210:$E$210</formula1>
    </dataValidation>
    <dataValidation type="list" allowBlank="1" showInputMessage="1" showErrorMessage="1" promptTitle="Vælg" prompt="Klik i højre side af cellen og vælg Ja eller Nej" sqref="H86 D69 B68 D52 B53 H41 D48 H58 H76:H82 H84 B30 D32 B36 D35" xr:uid="{00000000-0002-0000-0000-000001000000}">
      <formula1>$H$213:$H$214</formula1>
    </dataValidation>
    <dataValidation allowBlank="1" showInputMessage="1" showErrorMessage="1" promptTitle="Skriv" prompt="Skriv antal dage der har været frit logi til rådighed" sqref="H52 H55:H57 H48 H35 H30:H32" xr:uid="{00000000-0002-0000-0000-000004000000}"/>
    <dataValidation allowBlank="1" showInputMessage="1" showErrorMessage="1" promptTitle="Skriv" prompt="Skriv antal dage der har været bolig til rådighed" sqref="H68:H69" xr:uid="{00000000-0002-0000-0000-000005000000}"/>
    <dataValidation allowBlank="1" showInputMessage="1" showErrorMessage="1" promptTitle="Skriv" prompt="Angiv beløb for perioden, hvis der har været en egenbetaling" sqref="H70" xr:uid="{00000000-0002-0000-0000-000006000000}"/>
    <dataValidation allowBlank="1" showInputMessage="1" showErrorMessage="1" promptTitle="Skriv" prompt="Angiv antal m2 boligens areal udgør" sqref="E74" xr:uid="{00000000-0002-0000-0000-000007000000}"/>
    <dataValidation allowBlank="1" showInputMessage="1" showErrorMessage="1" promptTitle="Skriv" prompt="Angiv boligens opførelsessum pr. m2" sqref="H74" xr:uid="{00000000-0002-0000-0000-000008000000}"/>
    <dataValidation allowBlank="1" showInputMessage="1" showErrorMessage="1" promptTitle="Skriv" prompt="Angiv det faktuelt samlede beløb af fri el, varme mv. i perioden" sqref="H88 H60 H43" xr:uid="{00000000-0002-0000-0000-000009000000}"/>
    <dataValidation allowBlank="1" showInputMessage="1" showErrorMessage="1" promptTitle="Skriv" prompt="Angiv periodens samlede beløb, hvis der har været en egenbetaling af el, varme mv. hvis denne delvis er betalt af arbejdsgiver" sqref="H90 H62 H45" xr:uid="{00000000-0002-0000-0000-00000A000000}"/>
    <dataValidation allowBlank="1" showInputMessage="1" showErrorMessage="1" promptTitle="Skriv" prompt="Skriv antal dage der har været vakant- eller prævakant bolig til rådighed" sqref="H53 H36" xr:uid="{18762852-BE63-4D16-AF98-B81222AA5392}"/>
    <dataValidation allowBlank="1" showInputMessage="1" showErrorMessage="1" promptTitle="Skriv" prompt="Skriv antal rum der har været til rådighed" sqref="H54 H37" xr:uid="{E4EEC459-F063-4F4E-97B1-F1B12BFDB757}"/>
  </dataValidations>
  <hyperlinks>
    <hyperlink ref="J6" r:id="rId1" xr:uid="{6DDA8493-CCF9-41E0-AFE8-B07B3BCDE6CF}"/>
  </hyperlinks>
  <pageMargins left="0.70866141732283472" right="0.51181102362204722" top="0.59055118110236227" bottom="0.59055118110236227" header="0.31496062992125984" footer="0.31496062992125984"/>
  <pageSetup paperSize="9" scale="61" orientation="portrait" r:id="rId2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Ark1</vt:lpstr>
      <vt:lpstr>Antal_rum</vt:lpstr>
      <vt:lpstr>'Ark1'!Udskriftsområde</vt:lpstr>
    </vt:vector>
  </TitlesOfParts>
  <Company>Kalaallit Nunaanni Namminersorlutik Oqartussat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Ferdinand Hammeken</dc:creator>
  <cp:lastModifiedBy>Ane Nielsen Thorleifsen</cp:lastModifiedBy>
  <cp:lastPrinted>2025-10-20T12:59:44Z</cp:lastPrinted>
  <dcterms:created xsi:type="dcterms:W3CDTF">2013-02-01T12:54:25Z</dcterms:created>
  <dcterms:modified xsi:type="dcterms:W3CDTF">2025-10-21T10:31:43Z</dcterms:modified>
</cp:coreProperties>
</file>