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'Ark1'!$B$44</definedName>
    <definedName name="_xlnm.Print_Area" localSheetId="0">'Ark1'!$A$1:$H$63</definedName>
  </definedNames>
  <calcPr calcId="162913"/>
</workbook>
</file>

<file path=xl/calcChain.xml><?xml version="1.0" encoding="utf-8"?>
<calcChain xmlns="http://schemas.openxmlformats.org/spreadsheetml/2006/main">
  <c r="J48" i="1" l="1"/>
  <c r="H50" i="1" s="1"/>
  <c r="F219" i="1" l="1"/>
  <c r="H24" i="1" s="1"/>
  <c r="H52" i="1" s="1"/>
</calcChain>
</file>

<file path=xl/sharedStrings.xml><?xml version="1.0" encoding="utf-8"?>
<sst xmlns="http://schemas.openxmlformats.org/spreadsheetml/2006/main" count="74" uniqueCount="71">
  <si>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</si>
  <si>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</si>
  <si>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</si>
  <si>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</si>
  <si>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</si>
  <si>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</si>
  <si>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</si>
  <si>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</si>
  <si>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</si>
  <si>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</si>
  <si>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</si>
  <si>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</si>
  <si>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</si>
  <si>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</si>
  <si>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</si>
  <si>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</si>
  <si>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</si>
  <si>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</si>
  <si>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</si>
  <si>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</si>
  <si>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</si>
  <si>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</si>
  <si>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</si>
  <si>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</si>
  <si>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</si>
  <si>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</si>
  <si>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</si>
  <si>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</si>
  <si>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</si>
  <si>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</si>
  <si>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</si>
  <si>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</si>
  <si>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</si>
  <si>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</si>
  <si>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</si>
  <si>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</si>
  <si>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</si>
  <si>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</si>
  <si>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</si>
  <si>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</si>
  <si>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</si>
  <si>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</si>
  <si>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</si>
  <si>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</si>
  <si>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</si>
  <si>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</si>
  <si>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</si>
  <si>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</si>
  <si>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</si>
  <si>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</si>
  <si>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</si>
  <si>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</si>
  <si>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</si>
  <si>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</si>
  <si>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</si>
  <si>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</si>
  <si>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CPR-nr.:</t>
  </si>
  <si>
    <t>Navn:</t>
  </si>
  <si>
    <t>Adresse:</t>
  </si>
  <si>
    <t>B-nr.:</t>
  </si>
  <si>
    <t>Sats for frit logi 2016</t>
  </si>
  <si>
    <t>her.</t>
  </si>
  <si>
    <t>og 473 kr. pr. kvm. pr. år i flerfamiliehuse.</t>
  </si>
  <si>
    <t>For indkomståret 2018 udgør driftsbidraget 426 kr. pr. kvm. pr. år for enfamilie- og dobbelthuse</t>
  </si>
  <si>
    <t>Den årlige sats for året 2018 er fastsat til 16.100 kr.</t>
  </si>
  <si>
    <t>107 af 6. oktober 2017. Meddelsen kan hentes</t>
  </si>
  <si>
    <t>6. Isolering, jf. meddelelse nr. 107</t>
  </si>
  <si>
    <t>Egenbetaling i perioden</t>
  </si>
  <si>
    <t>-</t>
  </si>
  <si>
    <t>Postnr.:</t>
  </si>
  <si>
    <t xml:space="preserve">                                 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</si>
</sst>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0" fillId="0" borderId="0" xfId="0" applyFont="1" applyFill="1"/>
    <xf numFmtId="10" fontId="6" fillId="0" borderId="0" xfId="0" applyNumberFormat="1" applyFont="1" applyFill="1"/>
    <xf numFmtId="43" fontId="6" fillId="0" borderId="0" xfId="2" applyFont="1" applyFill="1"/>
    <xf numFmtId="164" fontId="6" fillId="0" borderId="0" xfId="2" applyNumberFormat="1" applyFont="1" applyFill="1"/>
    <xf numFmtId="0" fontId="3" fillId="0" borderId="0" xfId="1" applyProtection="1">
      <protection locked="0" hidden="1"/>
    </xf>
    <xf numFmtId="0" fontId="0" fillId="0" borderId="0" xfId="0" applyAlignment="1">
      <alignment horizontal="right"/>
    </xf>
    <xf numFmtId="164" fontId="0" fillId="4" borderId="0" xfId="2" applyNumberFormat="1" applyFont="1" applyFill="1" applyBorder="1" applyProtection="1">
      <protection hidden="1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107%20fri%20bolig%20107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zoomScaleNormal="100" workbookViewId="0">
      <selection activeCell="B57" sqref="B57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36" t="s">
        <v>1</v>
      </c>
      <c r="B1" s="36"/>
      <c r="C1" s="36"/>
      <c r="D1" s="36"/>
      <c r="E1" s="36"/>
      <c r="F1" s="36"/>
      <c r="G1" s="36"/>
      <c r="H1" s="36"/>
      <c r="I1" s="13"/>
      <c r="J1" s="13"/>
    </row>
    <row r="2" spans="1:22" ht="18.75" x14ac:dyDescent="0.3">
      <c r="A2" s="36" t="s">
        <v>2</v>
      </c>
      <c r="B2" s="36"/>
      <c r="C2" s="36"/>
      <c r="D2" s="36"/>
      <c r="E2" s="36"/>
      <c r="F2" s="36"/>
      <c r="G2" s="36"/>
      <c r="H2" s="36"/>
      <c r="I2" s="13"/>
      <c r="J2" s="13"/>
    </row>
    <row r="3" spans="1:22" ht="15.75" x14ac:dyDescent="0.25">
      <c r="A3" s="1" t="s">
        <v>0</v>
      </c>
      <c r="B3" s="2">
        <v>2018</v>
      </c>
    </row>
    <row r="5" spans="1:22" x14ac:dyDescent="0.25">
      <c r="A5" s="34" t="s">
        <v>3</v>
      </c>
      <c r="B5" s="34"/>
      <c r="C5" s="34"/>
      <c r="D5" s="34"/>
      <c r="E5" s="34"/>
      <c r="F5" s="3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34" t="s">
        <v>65</v>
      </c>
      <c r="B6" s="34"/>
      <c r="C6" s="34"/>
      <c r="D6" s="34"/>
      <c r="E6" s="29" t="s">
        <v>61</v>
      </c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34" t="s">
        <v>4</v>
      </c>
      <c r="B7" s="34"/>
      <c r="C7" s="34"/>
      <c r="D7" s="34"/>
      <c r="E7" s="34"/>
      <c r="F7" s="34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34" t="s">
        <v>63</v>
      </c>
      <c r="B9" s="34"/>
      <c r="C9" s="34"/>
      <c r="D9" s="34"/>
      <c r="E9" s="34"/>
      <c r="F9" s="34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34" t="s">
        <v>62</v>
      </c>
      <c r="B10" s="34"/>
      <c r="C10" s="34"/>
      <c r="D10" s="34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34" t="s">
        <v>5</v>
      </c>
      <c r="B12" s="34"/>
      <c r="C12" s="34"/>
      <c r="D12" s="34"/>
      <c r="E12" s="34"/>
      <c r="F12" s="34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8" t="s">
        <v>6</v>
      </c>
      <c r="B13" s="38"/>
      <c r="C13" s="38"/>
      <c r="D13" s="38"/>
      <c r="E13" s="3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34" t="s">
        <v>8</v>
      </c>
      <c r="B15" s="34"/>
      <c r="C15" s="34"/>
      <c r="D15" s="34"/>
      <c r="E15" s="34"/>
      <c r="F15" s="34"/>
      <c r="G15" s="34"/>
      <c r="H15" s="34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4" t="s">
        <v>7</v>
      </c>
      <c r="B17" s="34"/>
      <c r="C17" s="34"/>
      <c r="D17" s="34"/>
      <c r="E17" s="34"/>
      <c r="F17" s="3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4" t="s">
        <v>9</v>
      </c>
      <c r="B19" s="34"/>
      <c r="C19" s="34"/>
      <c r="D19" s="34"/>
      <c r="E19" s="34"/>
      <c r="F19" s="34"/>
      <c r="G19" s="34"/>
      <c r="H19" s="3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4" t="s">
        <v>64</v>
      </c>
      <c r="B20" s="34"/>
      <c r="C20" s="34"/>
      <c r="D20" s="34"/>
      <c r="E20" s="3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31">
        <f>IF(B24=F216,0,F24*F219)</f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t="s">
        <v>67</v>
      </c>
      <c r="G25" s="30" t="s">
        <v>68</v>
      </c>
      <c r="H25" s="41"/>
    </row>
    <row r="26" spans="1:22" x14ac:dyDescent="0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39" t="s">
        <v>49</v>
      </c>
      <c r="B27" s="39"/>
      <c r="C27" s="39"/>
      <c r="D27" s="39"/>
      <c r="E27" s="39"/>
      <c r="F27" s="39"/>
      <c r="G27" s="39"/>
      <c r="H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5.2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t="s">
        <v>27</v>
      </c>
      <c r="B29" s="9"/>
      <c r="E29" t="s">
        <v>29</v>
      </c>
      <c r="F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6" customHeight="1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34" t="s">
        <v>48</v>
      </c>
      <c r="B31" s="34"/>
      <c r="C31" s="34"/>
      <c r="D31" s="34"/>
      <c r="E31" s="35"/>
      <c r="F31" s="16"/>
      <c r="G31" t="s">
        <v>46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6" customHeight="1" x14ac:dyDescent="0.2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4" t="s">
        <v>30</v>
      </c>
      <c r="B33" s="34"/>
      <c r="C33" s="34"/>
      <c r="E33" s="7" t="s">
        <v>12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t="s">
        <v>31</v>
      </c>
      <c r="B35" s="9"/>
      <c r="E35" t="s">
        <v>32</v>
      </c>
      <c r="F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8.25" customHeight="1" x14ac:dyDescent="0.2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4" t="s">
        <v>33</v>
      </c>
      <c r="B37" s="34"/>
      <c r="C37" s="34"/>
      <c r="E37" t="s">
        <v>34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35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36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37</v>
      </c>
      <c r="F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E41" t="s">
        <v>38</v>
      </c>
      <c r="F41" s="9"/>
    </row>
    <row r="42" spans="1:22" x14ac:dyDescent="0.25">
      <c r="E42" t="s">
        <v>66</v>
      </c>
      <c r="F42" s="9"/>
    </row>
    <row r="43" spans="1:22" ht="9" customHeight="1" x14ac:dyDescent="0.25"/>
    <row r="44" spans="1:22" x14ac:dyDescent="0.25">
      <c r="A44" t="s">
        <v>39</v>
      </c>
      <c r="B44" s="40"/>
      <c r="C44" s="40"/>
      <c r="E44" t="s">
        <v>40</v>
      </c>
      <c r="F44" s="9"/>
    </row>
    <row r="45" spans="1:22" ht="6.75" customHeight="1" x14ac:dyDescent="0.25"/>
    <row r="46" spans="1:22" x14ac:dyDescent="0.25">
      <c r="A46" s="34" t="s">
        <v>41</v>
      </c>
      <c r="B46" s="34"/>
      <c r="C46" s="34"/>
      <c r="D46" s="9"/>
      <c r="E46" t="s">
        <v>42</v>
      </c>
    </row>
    <row r="47" spans="1:22" ht="7.5" customHeight="1" x14ac:dyDescent="0.25"/>
    <row r="48" spans="1:22" x14ac:dyDescent="0.25">
      <c r="A48" s="34" t="s">
        <v>45</v>
      </c>
      <c r="B48" s="34"/>
      <c r="C48" s="35"/>
      <c r="D48" s="18"/>
      <c r="E48" s="14" t="s">
        <v>46</v>
      </c>
      <c r="J48" s="3">
        <f>IF(F29&lt;1,0,IF(B29=F216,0,((1/365*IF(F29="",365,F29))*IF(B29=F216,0,(IF(E33=C212,B35*C213,B35*B213))+(IF(F35="",(15000*B35),IF(F35&lt;=7000,((7000+(IF(F35&lt;7000,-(IF(F37=F215,1000)+IF(F38=F215,1000)+IF(F39=F215,1000)+IF(F40=F215,1000)+IF(F41=F215,1000)+IF(F42=F215,1000)))))*B35),IF(F35&lt;=15000,(F35*B35),IF(F35&gt;15000,(15000*B35)))))*E213)))+IF(D46=F215,D48,0)+IF(F44=F215,ROUNDDOWN(VLOOKUP(B44,$A$222:$B$226,2,FALSE)/365*$F$29,0))-IF(D46=F215,(IF(D50&lt;1,0,IF(D50&gt;D48,D48,D50))),0)-F31))</f>
        <v>0</v>
      </c>
    </row>
    <row r="49" spans="1:11" ht="5.25" customHeight="1" x14ac:dyDescent="0.25"/>
    <row r="50" spans="1:11" x14ac:dyDescent="0.25">
      <c r="A50" s="34" t="s">
        <v>47</v>
      </c>
      <c r="B50" s="34"/>
      <c r="C50" s="35"/>
      <c r="D50" s="8"/>
      <c r="E50" s="14" t="s">
        <v>46</v>
      </c>
      <c r="H50" s="19">
        <f>IF(J48&lt;1,0,J48)</f>
        <v>0</v>
      </c>
      <c r="K50" s="21"/>
    </row>
    <row r="51" spans="1:11" ht="24.75" customHeight="1" x14ac:dyDescent="0.25"/>
    <row r="52" spans="1:11" s="12" customFormat="1" ht="16.5" thickBot="1" x14ac:dyDescent="0.3">
      <c r="A52" s="10" t="s">
        <v>55</v>
      </c>
      <c r="B52" s="11"/>
      <c r="C52" s="11"/>
      <c r="D52" s="11"/>
      <c r="E52" s="11"/>
      <c r="F52" s="11"/>
      <c r="G52" s="11"/>
      <c r="H52" s="20">
        <f>IF((H24-H25)+H50&gt;0,(H24-H25)+H50,0)</f>
        <v>0</v>
      </c>
    </row>
    <row r="53" spans="1:11" ht="15.75" thickTop="1" x14ac:dyDescent="0.25"/>
    <row r="54" spans="1:11" x14ac:dyDescent="0.25">
      <c r="A54" s="37" t="s">
        <v>50</v>
      </c>
      <c r="B54" s="37"/>
      <c r="C54" s="37"/>
      <c r="D54" s="37"/>
      <c r="E54" s="37"/>
      <c r="F54" s="37"/>
      <c r="G54" s="37"/>
      <c r="H54" s="37"/>
    </row>
    <row r="57" spans="1:11" x14ac:dyDescent="0.25">
      <c r="A57" t="s">
        <v>56</v>
      </c>
      <c r="B57" s="22"/>
      <c r="C57" s="32"/>
      <c r="D57" s="32"/>
      <c r="E57" s="23"/>
    </row>
    <row r="59" spans="1:11" x14ac:dyDescent="0.25">
      <c r="A59" t="s">
        <v>57</v>
      </c>
      <c r="B59" s="22"/>
      <c r="C59" s="32"/>
      <c r="D59" s="32"/>
      <c r="E59" s="23"/>
    </row>
    <row r="61" spans="1:11" x14ac:dyDescent="0.25">
      <c r="A61" t="s">
        <v>58</v>
      </c>
      <c r="B61" s="22"/>
      <c r="C61" s="32"/>
      <c r="D61" s="32"/>
      <c r="E61" s="23"/>
    </row>
    <row r="63" spans="1:11" x14ac:dyDescent="0.25">
      <c r="A63" t="s">
        <v>59</v>
      </c>
      <c r="B63" s="24"/>
    </row>
    <row r="65" spans="1:5" x14ac:dyDescent="0.25">
      <c r="A65" t="s">
        <v>69</v>
      </c>
      <c r="B65" s="24"/>
      <c r="C65" s="33" t="s">
        <v>70</v>
      </c>
      <c r="D65" s="22"/>
      <c r="E65" s="23"/>
    </row>
    <row r="200" spans="1:9" s="3" customFormat="1" x14ac:dyDescent="0.25"/>
    <row r="201" spans="1:9" s="3" customFormat="1" x14ac:dyDescent="0.25"/>
    <row r="202" spans="1:9" s="3" customFormat="1" x14ac:dyDescent="0.25">
      <c r="A202" s="4"/>
      <c r="B202" s="4"/>
      <c r="C202" s="4"/>
      <c r="D202" s="4"/>
      <c r="E202" s="4"/>
      <c r="F202" s="4"/>
      <c r="G202" s="4"/>
      <c r="H202" s="4"/>
    </row>
    <row r="203" spans="1:9" s="3" customFormat="1" x14ac:dyDescent="0.25">
      <c r="A203" s="4"/>
      <c r="B203" s="4"/>
      <c r="C203" s="4"/>
      <c r="D203" s="4"/>
      <c r="E203" s="4"/>
      <c r="F203" s="4"/>
      <c r="G203" s="4"/>
      <c r="H203" s="4"/>
    </row>
    <row r="204" spans="1:9" s="3" customFormat="1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s="3" customFormat="1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s="3" customFormat="1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s="3" customFormat="1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s="3" customFormat="1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s="3" customFormat="1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s="3" customFormat="1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s="3" customFormat="1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s="4" customFormat="1" ht="15.75" x14ac:dyDescent="0.25">
      <c r="A212" s="4" t="s">
        <v>11</v>
      </c>
      <c r="B212" s="25" t="s">
        <v>12</v>
      </c>
      <c r="C212" s="25" t="s">
        <v>13</v>
      </c>
      <c r="E212" s="4" t="s">
        <v>14</v>
      </c>
      <c r="F212" s="4" t="s">
        <v>15</v>
      </c>
    </row>
    <row r="213" spans="1:9" s="4" customFormat="1" x14ac:dyDescent="0.25">
      <c r="A213" s="4">
        <v>2017</v>
      </c>
      <c r="B213" s="4">
        <v>426</v>
      </c>
      <c r="C213" s="4">
        <v>473</v>
      </c>
      <c r="E213" s="26">
        <v>1.4999999999999999E-2</v>
      </c>
      <c r="F213" s="27">
        <v>7000</v>
      </c>
    </row>
    <row r="214" spans="1:9" s="4" customFormat="1" x14ac:dyDescent="0.25"/>
    <row r="215" spans="1:9" s="4" customFormat="1" x14ac:dyDescent="0.25">
      <c r="A215" s="4" t="s">
        <v>16</v>
      </c>
      <c r="B215" s="4">
        <v>1000</v>
      </c>
      <c r="F215" s="4" t="s">
        <v>51</v>
      </c>
    </row>
    <row r="216" spans="1:9" s="4" customFormat="1" x14ac:dyDescent="0.25">
      <c r="A216" s="4" t="s">
        <v>17</v>
      </c>
      <c r="B216" s="4">
        <v>1000</v>
      </c>
      <c r="F216" s="4" t="s">
        <v>52</v>
      </c>
    </row>
    <row r="217" spans="1:9" s="4" customFormat="1" x14ac:dyDescent="0.25">
      <c r="A217" s="4" t="s">
        <v>18</v>
      </c>
      <c r="B217" s="4">
        <v>1000</v>
      </c>
    </row>
    <row r="218" spans="1:9" s="4" customFormat="1" x14ac:dyDescent="0.25">
      <c r="A218" s="4" t="s">
        <v>19</v>
      </c>
      <c r="B218" s="4">
        <v>1000</v>
      </c>
      <c r="E218" s="4" t="s">
        <v>60</v>
      </c>
      <c r="F218" s="28">
        <v>16100</v>
      </c>
    </row>
    <row r="219" spans="1:9" s="4" customFormat="1" x14ac:dyDescent="0.25">
      <c r="A219" s="4" t="s">
        <v>20</v>
      </c>
      <c r="B219" s="4">
        <v>1000</v>
      </c>
      <c r="E219" s="4" t="s">
        <v>44</v>
      </c>
      <c r="F219" s="27">
        <f>F218/365</f>
        <v>44.109589041095887</v>
      </c>
    </row>
    <row r="220" spans="1:9" s="4" customFormat="1" x14ac:dyDescent="0.25">
      <c r="A220" s="4" t="s">
        <v>21</v>
      </c>
      <c r="B220" s="4">
        <v>1000</v>
      </c>
    </row>
    <row r="221" spans="1:9" s="4" customFormat="1" x14ac:dyDescent="0.25">
      <c r="E221" s="4" t="s">
        <v>53</v>
      </c>
      <c r="F221" s="28">
        <v>34700</v>
      </c>
    </row>
    <row r="222" spans="1:9" s="4" customFormat="1" x14ac:dyDescent="0.25">
      <c r="A222" s="4" t="s">
        <v>22</v>
      </c>
      <c r="B222" s="4">
        <v>1200</v>
      </c>
      <c r="E222" s="4" t="s">
        <v>54</v>
      </c>
      <c r="F222" s="28">
        <v>99</v>
      </c>
    </row>
    <row r="223" spans="1:9" s="4" customFormat="1" x14ac:dyDescent="0.25">
      <c r="A223" s="4" t="s">
        <v>23</v>
      </c>
      <c r="B223" s="4">
        <v>1800</v>
      </c>
      <c r="F223" s="28"/>
    </row>
    <row r="224" spans="1:9" s="4" customFormat="1" x14ac:dyDescent="0.25">
      <c r="A224" s="4" t="s">
        <v>24</v>
      </c>
      <c r="B224" s="4">
        <v>2400</v>
      </c>
      <c r="F224" s="28"/>
    </row>
    <row r="225" spans="1:9" s="4" customFormat="1" x14ac:dyDescent="0.25">
      <c r="A225" s="4" t="s">
        <v>25</v>
      </c>
      <c r="B225" s="4">
        <v>3000</v>
      </c>
      <c r="F225" s="28"/>
    </row>
    <row r="226" spans="1:9" s="4" customFormat="1" x14ac:dyDescent="0.25">
      <c r="A226" s="4" t="s">
        <v>26</v>
      </c>
      <c r="B226" s="4">
        <v>3600</v>
      </c>
    </row>
    <row r="227" spans="1:9" s="3" customFormat="1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s="3" customFormat="1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s="3" customFormat="1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s="3" customFormat="1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s="3" customFormat="1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s="3" customFormat="1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s="3" customFormat="1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s="3" customFormat="1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s="3" customFormat="1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</sheetData>
  <sheetProtection algorithmName="SHA-512" hashValue="pyxqbUdH3chODbgHLLZzGz+r1uI/K01fjk6QSaTq7IPTd/TLptXKV9e3HKHEW3wErtWazy5hVxWQgWHyiEhVSA==" saltValue="dd8AQq3INb4NzTAFNaJ4XA==" spinCount="100000" sheet="1" objects="1" scenarios="1" selectLockedCells="1"/>
  <mergeCells count="22">
    <mergeCell ref="A54:H54"/>
    <mergeCell ref="A17:F17"/>
    <mergeCell ref="A9:F9"/>
    <mergeCell ref="A10:D10"/>
    <mergeCell ref="A12:F12"/>
    <mergeCell ref="A13:E13"/>
    <mergeCell ref="A15:H15"/>
    <mergeCell ref="A50:C50"/>
    <mergeCell ref="A19:H19"/>
    <mergeCell ref="A20:E20"/>
    <mergeCell ref="A37:C37"/>
    <mergeCell ref="A33:C33"/>
    <mergeCell ref="A48:C48"/>
    <mergeCell ref="A46:C46"/>
    <mergeCell ref="A27:H27"/>
    <mergeCell ref="B44:C44"/>
    <mergeCell ref="A31:E31"/>
    <mergeCell ref="A1:H1"/>
    <mergeCell ref="A2:H2"/>
    <mergeCell ref="A5:F5"/>
    <mergeCell ref="A6:D6"/>
    <mergeCell ref="A7:F7"/>
  </mergeCells>
  <dataValidations count="11">
    <dataValidation type="list" allowBlank="1" showInputMessage="1" showErrorMessage="1" promptTitle="Vælg fra listen" prompt="Klik i højre side af cellen og vælg hvilken type hus" sqref="E33">
      <formula1>$B$212:$C$212</formula1>
    </dataValidation>
    <dataValidation type="list" allowBlank="1" showInputMessage="1" showErrorMessage="1" promptTitle="Vælg" prompt="Klik i højre side af cellen og vælg Ja eller Nej" sqref="D46 F44 F37:F42 B29 B24:B25">
      <formula1>$F$215:$F$216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4:C44">
      <formula1>$A$222:$A$226</formula1>
    </dataValidation>
    <dataValidation allowBlank="1" showInputMessage="1" showErrorMessage="1" promptTitle="Skriv" prompt="Skriv antal dage der har været frit logi til rådighed" sqref="F24:F25"/>
    <dataValidation allowBlank="1" showInputMessage="1" showErrorMessage="1" promptTitle="Skriv" prompt="Skriv antal dage der har været bolig til rådighed" sqref="F29"/>
    <dataValidation allowBlank="1" showInputMessage="1" showErrorMessage="1" promptTitle="Skriv" prompt="Angiv beløb for perioden, hvis der har været en egenbetaling" sqref="F31"/>
    <dataValidation allowBlank="1" showInputMessage="1" showErrorMessage="1" promptTitle="Skriv" prompt="Angiv antal m2 boligens areal udgør" sqref="B35"/>
    <dataValidation allowBlank="1" showInputMessage="1" showErrorMessage="1" promptTitle="Skriv" prompt="Angiv boligens opførelsessum pr. m2" sqref="F35"/>
    <dataValidation allowBlank="1" showInputMessage="1" showErrorMessage="1" promptTitle="Skriv" prompt="Angiv det faktuelt samlede beløb af fri el, varme mv. i perioden" sqref="D48"/>
    <dataValidation allowBlank="1" showInputMessage="1" showErrorMessage="1" promptTitle="Skriv" prompt="Angiv periodens samlede beløb, hvis der har været en egenbetaling af el, varme mv. hvis denne delvis er betalt af arbejdsgiver" sqref="D50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2018-10-23T16:06:44Z</dcterms:modified>
</cp:coreProperties>
</file>