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agmo_nanoq_gl/Documents/Skrivebord/Hjemmeside-imut ikkussassat/Hjælpeskema/"/>
    </mc:Choice>
  </mc:AlternateContent>
  <xr:revisionPtr revIDLastSave="0" documentId="8_{87B4628D-9F50-4FAC-8E50-B8E8E950BD56}" xr6:coauthVersionLast="47" xr6:coauthVersionMax="47" xr10:uidLastSave="{00000000-0000-0000-0000-000000000000}"/>
  <bookViews>
    <workbookView xWindow="54220" yWindow="3990" windowWidth="28090" windowHeight="15290" xr2:uid="{00000000-000D-0000-FFFF-FFFF00000000}"/>
  </bookViews>
  <sheets>
    <sheet name="Ark1" sheetId="1" r:id="rId1"/>
  </sheets>
  <definedNames>
    <definedName name="Antal_rum" comment="Vælg fra listen">'Ark1'!$B$52</definedName>
    <definedName name="_xlnm.Print_Area" localSheetId="0">'Ark1'!$A$1:$H$71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32" i="1"/>
  <c r="J56" i="1" l="1"/>
  <c r="K56" i="1" s="1"/>
  <c r="F209" i="1"/>
  <c r="F210" i="1" s="1"/>
  <c r="F207" i="1" s="1"/>
  <c r="H58" i="1" l="1"/>
  <c r="H60" i="1" s="1"/>
</calcChain>
</file>

<file path=xl/sharedStrings.xml><?xml version="1.0" encoding="utf-8"?>
<sst xmlns="http://schemas.openxmlformats.org/spreadsheetml/2006/main" count="86" uniqueCount="73">
  <si>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</si>
  <si>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</si>
  <si>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</si>
  <si>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</si>
  <si>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</si>
  <si>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</si>
  <si>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</si>
  <si>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</si>
  <si>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</si>
  <si>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</si>
  <si>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</si>
  <si>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</si>
  <si>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Bad</t>
  </si>
  <si>
    <t>Varme</t>
  </si>
  <si>
    <t>Elektricitet</t>
  </si>
  <si>
    <t>Vand</t>
  </si>
  <si>
    <t>Gas</t>
  </si>
  <si>
    <t>Isolering</t>
  </si>
  <si>
    <t>Fri bolig?</t>
  </si>
  <si>
    <t>Frit logi?</t>
  </si>
  <si>
    <t>Antal dage</t>
  </si>
  <si>
    <t>Enfamilie- eller dobbelthus:</t>
  </si>
  <si>
    <t>Antal m2: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</si>
  <si>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</si>
  <si>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</si>
  <si>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</si>
  <si>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</si>
  <si>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</si>
  <si>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</si>
  <si>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</si>
  <si>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</si>
  <si>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</si>
  <si>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</si>
  <si>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</si>
  <si>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</si>
  <si>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</si>
  <si>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</si>
  <si>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</si>
  <si>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Den udfyldte formular kan med fordel vedhæftes selvangivelsen, så den ikke senere skal eftersendes ved en evt. skatterevision</t>
  </si>
  <si>
    <t>Ja</t>
  </si>
  <si>
    <t>Nej</t>
  </si>
  <si>
    <t>Samlet beløb til beskatning, der skal anføres i rubrik 148 på blanketten A11</t>
  </si>
  <si>
    <t>CPR-nr.:</t>
  </si>
  <si>
    <t>Navn:</t>
  </si>
  <si>
    <t>Adresse:</t>
  </si>
  <si>
    <t>B-nr.:</t>
  </si>
  <si>
    <t>her.</t>
  </si>
  <si>
    <t>Postnr.:</t>
  </si>
  <si>
    <t xml:space="preserve">                                  By:</t>
  </si>
  <si>
    <t>Egenbetaling i perioden</t>
  </si>
  <si>
    <t>-</t>
  </si>
  <si>
    <t>For indkomståret 2022 udgør driftsbidraget 461 kr. pr. kvm. pr. år for enfamilie- og dobbelthuse</t>
  </si>
  <si>
    <t>og 512 kr. pr. kvm. pr. år i flerfamiliehuse.</t>
  </si>
  <si>
    <t>Den årlige sats for året 2022 er fastsat til 17.500 kr.</t>
  </si>
  <si>
    <t>6. Isolering, jf. meddelelse nr. 142</t>
  </si>
  <si>
    <t>Min</t>
  </si>
  <si>
    <t>Max</t>
  </si>
  <si>
    <t>Sats for frit logi 2022</t>
  </si>
  <si>
    <t>År</t>
  </si>
  <si>
    <t>Antal dage i året</t>
  </si>
  <si>
    <t>Er der fri rådighed over inventaret?</t>
  </si>
  <si>
    <t>Takst for fri adgang til iventaret</t>
  </si>
  <si>
    <t>Vakant bolig?</t>
  </si>
  <si>
    <t>Beregning af vakant- og prævakantbolig (begge benævnt som vakant bolig nedenfor)</t>
  </si>
  <si>
    <t>Har andre end medlemmer af husstanden adgang til samme køkken- og toiletfaciliteter?</t>
  </si>
  <si>
    <t>Beregning af hel eller delvis fri bolig</t>
  </si>
  <si>
    <t>145 af 13. december 2021. Meddelsen kan hentes</t>
  </si>
  <si>
    <t>7.000 kr. pr. kvm. Og som max. 21.000 kr. pr. kvm.</t>
  </si>
  <si>
    <t>Evt. møbleringstillæg på 5 % skal tillægges i opgørelsen - se ovennævnte meddelelse.</t>
  </si>
  <si>
    <t xml:space="preserve">Kapitalafkast udgør 1,5 % af ejendommens anskaffelsessum. Anskaffelsessum udgør som min. </t>
  </si>
  <si>
    <t>Anskaffelsessum pr. m2</t>
  </si>
  <si>
    <t>Anskaffelse</t>
  </si>
  <si>
    <t>Anskaffelsessum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</si>
</sst>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6" fillId="0" borderId="0" xfId="0" applyFont="1"/>
    <xf numFmtId="0" fontId="5" fillId="3" borderId="0" xfId="0" applyFont="1" applyFill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1" fillId="3" borderId="3" xfId="2" applyNumberFormat="1" applyFont="1" applyFill="1" applyBorder="1" applyProtection="1">
      <protection hidden="1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165" fontId="9" fillId="0" borderId="0" xfId="2" applyNumberFormat="1" applyFont="1" applyFill="1"/>
    <xf numFmtId="0" fontId="11" fillId="0" borderId="0" xfId="0" applyFont="1"/>
    <xf numFmtId="0" fontId="10" fillId="0" borderId="0" xfId="0" applyFont="1"/>
    <xf numFmtId="3" fontId="0" fillId="4" borderId="2" xfId="0" applyNumberFormat="1" applyFill="1" applyBorder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2" fillId="0" borderId="0" xfId="0" applyFont="1"/>
    <xf numFmtId="10" fontId="6" fillId="0" borderId="0" xfId="0" applyNumberFormat="1" applyFont="1"/>
    <xf numFmtId="43" fontId="6" fillId="0" borderId="0" xfId="2" applyFont="1" applyFill="1"/>
    <xf numFmtId="165" fontId="6" fillId="0" borderId="0" xfId="2" applyNumberFormat="1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4" fontId="6" fillId="0" borderId="0" xfId="0" applyNumberFormat="1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0" fillId="0" borderId="0" xfId="0" applyFont="1"/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5" fillId="3" borderId="0" xfId="0" applyFont="1" applyFill="1" applyAlignment="1">
      <alignment horizontal="left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oer%202008/Meddelelser%20fra%202021/Nr142%20Beskatning%20af%20hel%20eller%20delvis%20fri%20bolig%202022%20Grl%20%20D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7"/>
  <sheetViews>
    <sheetView showGridLines="0" tabSelected="1" zoomScaleNormal="100" workbookViewId="0">
      <selection activeCell="B24" sqref="B24"/>
    </sheetView>
  </sheetViews>
  <sheetFormatPr defaultRowHeight="14.5" x14ac:dyDescent="0.35"/>
  <cols>
    <col min="1" max="1" width="11.7265625" customWidth="1"/>
    <col min="3" max="3" width="24.26953125" customWidth="1"/>
    <col min="4" max="4" width="9.1796875" customWidth="1"/>
    <col min="5" max="5" width="36" customWidth="1"/>
    <col min="6" max="6" width="9.1796875" customWidth="1"/>
    <col min="7" max="7" width="3.7265625" customWidth="1"/>
    <col min="8" max="8" width="13.81640625" customWidth="1"/>
    <col min="10" max="10" width="13.54296875" bestFit="1" customWidth="1"/>
    <col min="11" max="11" width="13.81640625" customWidth="1"/>
  </cols>
  <sheetData>
    <row r="1" spans="1:15" ht="18.5" x14ac:dyDescent="0.45">
      <c r="A1" s="44" t="s">
        <v>1</v>
      </c>
      <c r="B1" s="44"/>
      <c r="C1" s="44"/>
      <c r="D1" s="44"/>
      <c r="E1" s="44"/>
      <c r="F1" s="44"/>
      <c r="G1" s="44"/>
      <c r="H1" s="44"/>
      <c r="I1" s="21"/>
      <c r="J1" s="21"/>
      <c r="K1" s="19"/>
      <c r="L1" s="19"/>
      <c r="M1" s="19"/>
      <c r="N1" s="19"/>
      <c r="O1" s="19"/>
    </row>
    <row r="2" spans="1:15" ht="18.5" x14ac:dyDescent="0.45">
      <c r="A2" s="44" t="s">
        <v>2</v>
      </c>
      <c r="B2" s="44"/>
      <c r="C2" s="44"/>
      <c r="D2" s="44"/>
      <c r="E2" s="44"/>
      <c r="F2" s="44"/>
      <c r="G2" s="44"/>
      <c r="H2" s="44"/>
      <c r="I2" s="21"/>
      <c r="J2" s="21"/>
      <c r="K2" s="19"/>
      <c r="L2" s="19"/>
      <c r="M2" s="19"/>
      <c r="N2" s="19"/>
      <c r="O2" s="19"/>
    </row>
    <row r="3" spans="1:15" ht="15.5" x14ac:dyDescent="0.35">
      <c r="A3" s="1" t="s">
        <v>0</v>
      </c>
      <c r="B3" s="2">
        <v>2022</v>
      </c>
      <c r="I3" s="19"/>
      <c r="J3" s="19"/>
      <c r="K3" s="19"/>
      <c r="L3" s="19"/>
      <c r="M3" s="19"/>
      <c r="N3" s="19"/>
      <c r="O3" s="19"/>
    </row>
    <row r="4" spans="1:15" x14ac:dyDescent="0.35">
      <c r="I4" s="19"/>
      <c r="J4" s="19"/>
      <c r="K4" s="19"/>
      <c r="L4" s="19"/>
      <c r="M4" s="19"/>
      <c r="N4" s="19"/>
      <c r="O4" s="19"/>
    </row>
    <row r="5" spans="1:15" x14ac:dyDescent="0.35">
      <c r="A5" s="41" t="s">
        <v>3</v>
      </c>
      <c r="B5" s="41"/>
      <c r="C5" s="41"/>
      <c r="D5" s="41"/>
      <c r="E5" s="41"/>
      <c r="F5" s="41"/>
      <c r="I5" s="19"/>
      <c r="J5" s="19"/>
      <c r="K5" s="19"/>
      <c r="L5" s="19"/>
      <c r="M5" s="19"/>
      <c r="N5" s="19"/>
      <c r="O5" s="19"/>
    </row>
    <row r="6" spans="1:15" x14ac:dyDescent="0.35">
      <c r="A6" s="41" t="s">
        <v>66</v>
      </c>
      <c r="B6" s="41"/>
      <c r="C6" s="41"/>
      <c r="D6" s="41"/>
      <c r="E6" s="14" t="s">
        <v>46</v>
      </c>
      <c r="I6" s="19"/>
      <c r="J6" s="20"/>
      <c r="K6" s="19"/>
      <c r="L6" s="19"/>
      <c r="M6" s="19"/>
      <c r="N6" s="19"/>
      <c r="O6" s="19"/>
    </row>
    <row r="7" spans="1:15" x14ac:dyDescent="0.35">
      <c r="A7" s="41" t="s">
        <v>4</v>
      </c>
      <c r="B7" s="41"/>
      <c r="C7" s="41"/>
      <c r="D7" s="41"/>
      <c r="E7" s="41"/>
      <c r="F7" s="41"/>
      <c r="I7" s="19"/>
      <c r="J7" s="20"/>
      <c r="K7" s="19"/>
      <c r="L7" s="19"/>
      <c r="M7" s="19"/>
      <c r="N7" s="19"/>
      <c r="O7" s="19"/>
    </row>
    <row r="8" spans="1:15" x14ac:dyDescent="0.35">
      <c r="I8" s="19"/>
      <c r="J8" s="20"/>
      <c r="K8" s="19"/>
      <c r="L8" s="19"/>
      <c r="M8" s="19"/>
      <c r="N8" s="19"/>
      <c r="O8" s="19"/>
    </row>
    <row r="9" spans="1:15" x14ac:dyDescent="0.35">
      <c r="A9" s="41" t="s">
        <v>51</v>
      </c>
      <c r="B9" s="41"/>
      <c r="C9" s="41"/>
      <c r="D9" s="41"/>
      <c r="E9" s="41"/>
      <c r="F9" s="41"/>
      <c r="I9" s="19"/>
      <c r="J9" s="20"/>
      <c r="K9" s="19"/>
      <c r="L9" s="19"/>
      <c r="M9" s="19"/>
      <c r="N9" s="19"/>
      <c r="O9" s="19"/>
    </row>
    <row r="10" spans="1:15" x14ac:dyDescent="0.35">
      <c r="A10" s="41" t="s">
        <v>52</v>
      </c>
      <c r="B10" s="41"/>
      <c r="C10" s="41"/>
      <c r="D10" s="41"/>
      <c r="I10" s="19"/>
      <c r="J10" s="20"/>
      <c r="K10" s="19"/>
      <c r="L10" s="19"/>
      <c r="M10" s="19"/>
      <c r="N10" s="19"/>
      <c r="O10" s="19"/>
    </row>
    <row r="11" spans="1:15" x14ac:dyDescent="0.35">
      <c r="I11" s="19"/>
      <c r="J11" s="19"/>
      <c r="K11" s="19"/>
      <c r="L11" s="19"/>
      <c r="M11" s="19"/>
      <c r="N11" s="19"/>
      <c r="O11" s="19"/>
    </row>
    <row r="12" spans="1:15" x14ac:dyDescent="0.35">
      <c r="A12" s="41" t="s">
        <v>69</v>
      </c>
      <c r="B12" s="41"/>
      <c r="C12" s="41"/>
      <c r="D12" s="41"/>
      <c r="E12" s="41"/>
      <c r="F12" s="41"/>
      <c r="I12" s="19"/>
      <c r="J12" s="20"/>
      <c r="K12" s="19"/>
      <c r="L12" s="19"/>
      <c r="M12" s="19"/>
      <c r="N12" s="19"/>
      <c r="O12" s="19"/>
    </row>
    <row r="13" spans="1:15" x14ac:dyDescent="0.35">
      <c r="A13" s="45" t="s">
        <v>67</v>
      </c>
      <c r="B13" s="45"/>
      <c r="C13" s="45"/>
      <c r="D13" s="45"/>
      <c r="E13" s="45"/>
      <c r="I13" s="19"/>
      <c r="J13" s="19"/>
      <c r="K13" s="19"/>
      <c r="L13" s="19"/>
      <c r="M13" s="19"/>
      <c r="N13" s="19"/>
      <c r="O13" s="19"/>
    </row>
    <row r="14" spans="1:15" x14ac:dyDescent="0.35">
      <c r="I14" s="19"/>
      <c r="J14" s="19"/>
      <c r="K14" s="19"/>
      <c r="L14" s="19"/>
      <c r="M14" s="19"/>
      <c r="N14" s="19"/>
      <c r="O14" s="19"/>
    </row>
    <row r="15" spans="1:15" x14ac:dyDescent="0.35">
      <c r="A15" s="41" t="s">
        <v>5</v>
      </c>
      <c r="B15" s="41"/>
      <c r="C15" s="41"/>
      <c r="D15" s="41"/>
      <c r="E15" s="41"/>
      <c r="F15" s="41"/>
      <c r="G15" s="41"/>
      <c r="H15" s="41"/>
      <c r="I15" s="19"/>
      <c r="J15" s="20"/>
      <c r="K15" s="19"/>
      <c r="L15" s="19"/>
      <c r="M15" s="19"/>
      <c r="N15" s="19"/>
      <c r="O15" s="19"/>
    </row>
    <row r="16" spans="1:15" x14ac:dyDescent="0.35">
      <c r="I16" s="19"/>
      <c r="J16" s="20"/>
      <c r="K16" s="19"/>
      <c r="L16" s="19"/>
      <c r="M16" s="19"/>
      <c r="N16" s="19"/>
      <c r="O16" s="19"/>
    </row>
    <row r="17" spans="1:15" x14ac:dyDescent="0.35">
      <c r="A17" s="41" t="s">
        <v>68</v>
      </c>
      <c r="B17" s="41"/>
      <c r="C17" s="41"/>
      <c r="D17" s="41"/>
      <c r="E17" s="41"/>
      <c r="F17" s="41"/>
      <c r="I17" s="19"/>
      <c r="J17" s="19"/>
      <c r="K17" s="19"/>
      <c r="L17" s="19"/>
      <c r="M17" s="19"/>
      <c r="N17" s="19"/>
      <c r="O17" s="19"/>
    </row>
    <row r="18" spans="1:15" x14ac:dyDescent="0.35">
      <c r="I18" s="19"/>
      <c r="J18" s="19"/>
      <c r="K18" s="19"/>
      <c r="L18" s="19"/>
      <c r="M18" s="19"/>
      <c r="N18" s="19"/>
      <c r="O18" s="19"/>
    </row>
    <row r="19" spans="1:15" x14ac:dyDescent="0.35">
      <c r="A19" s="41" t="s">
        <v>6</v>
      </c>
      <c r="B19" s="41"/>
      <c r="C19" s="41"/>
      <c r="D19" s="41"/>
      <c r="E19" s="41"/>
      <c r="F19" s="41"/>
      <c r="G19" s="41"/>
      <c r="H19" s="41"/>
      <c r="I19" s="19"/>
      <c r="J19" s="19"/>
      <c r="K19" s="19"/>
      <c r="L19" s="19"/>
      <c r="M19" s="19"/>
      <c r="N19" s="19"/>
      <c r="O19" s="19"/>
    </row>
    <row r="20" spans="1:15" x14ac:dyDescent="0.35">
      <c r="A20" s="41" t="s">
        <v>53</v>
      </c>
      <c r="B20" s="41"/>
      <c r="C20" s="41"/>
      <c r="D20" s="41"/>
      <c r="E20" s="41"/>
      <c r="I20" s="19"/>
      <c r="J20" s="19"/>
      <c r="K20" s="19"/>
      <c r="L20" s="19"/>
      <c r="M20" s="19"/>
      <c r="N20" s="19"/>
      <c r="O20" s="19"/>
    </row>
    <row r="21" spans="1:15" x14ac:dyDescent="0.35">
      <c r="I21" s="19"/>
      <c r="J21" s="19"/>
      <c r="K21" s="19"/>
      <c r="L21" s="19"/>
      <c r="M21" s="19"/>
      <c r="N21" s="19"/>
      <c r="O21" s="19"/>
    </row>
    <row r="22" spans="1:15" x14ac:dyDescent="0.35">
      <c r="A22" s="4" t="s">
        <v>32</v>
      </c>
      <c r="B22" s="4"/>
      <c r="C22" s="4"/>
      <c r="D22" s="4"/>
      <c r="E22" s="4"/>
      <c r="F22" s="4"/>
      <c r="G22" s="4"/>
      <c r="H22" s="4"/>
      <c r="I22" s="19"/>
      <c r="J22" s="19"/>
      <c r="K22" s="19"/>
      <c r="L22" s="19"/>
      <c r="M22" s="19"/>
      <c r="N22" s="19"/>
      <c r="O22" s="19"/>
    </row>
    <row r="23" spans="1:15" ht="5.25" customHeight="1" x14ac:dyDescent="0.35">
      <c r="I23" s="19"/>
      <c r="J23" s="19"/>
      <c r="K23" s="19"/>
      <c r="L23" s="19"/>
      <c r="M23" s="19"/>
      <c r="N23" s="19"/>
      <c r="O23" s="19"/>
    </row>
    <row r="24" spans="1:15" x14ac:dyDescent="0.35">
      <c r="A24" t="s">
        <v>19</v>
      </c>
      <c r="B24" s="6"/>
      <c r="E24" t="s">
        <v>7</v>
      </c>
      <c r="F24" s="6"/>
      <c r="H24" s="26">
        <f>IF(B24=F204,0,F24*F207)</f>
        <v>0</v>
      </c>
      <c r="I24" s="19"/>
      <c r="J24" s="20"/>
      <c r="K24" s="19"/>
      <c r="L24" s="19"/>
      <c r="M24" s="19"/>
      <c r="N24" s="19"/>
      <c r="O24" s="19"/>
    </row>
    <row r="25" spans="1:15" x14ac:dyDescent="0.35">
      <c r="A25" t="s">
        <v>49</v>
      </c>
      <c r="G25" s="16" t="s">
        <v>50</v>
      </c>
      <c r="H25" s="27">
        <v>0</v>
      </c>
      <c r="I25" s="19"/>
      <c r="J25" s="19"/>
      <c r="K25" s="19"/>
      <c r="L25" s="19"/>
      <c r="M25" s="19"/>
      <c r="N25" s="19"/>
      <c r="O25" s="19"/>
    </row>
    <row r="26" spans="1:15" x14ac:dyDescent="0.35">
      <c r="G26" s="16"/>
      <c r="H26" s="19"/>
      <c r="I26" s="19"/>
      <c r="J26" s="19"/>
      <c r="K26" s="19"/>
      <c r="L26" s="19"/>
      <c r="M26" s="19"/>
      <c r="N26" s="19"/>
      <c r="O26" s="19"/>
    </row>
    <row r="27" spans="1:15" x14ac:dyDescent="0.35">
      <c r="A27" s="4" t="s">
        <v>63</v>
      </c>
      <c r="B27" s="4"/>
      <c r="C27" s="4"/>
      <c r="D27" s="4"/>
      <c r="E27" s="4"/>
      <c r="F27" s="4"/>
      <c r="G27" s="4"/>
      <c r="H27" s="4"/>
      <c r="I27" s="19"/>
      <c r="J27" s="19"/>
      <c r="K27" s="19"/>
      <c r="L27" s="19"/>
      <c r="M27" s="19"/>
      <c r="N27" s="19"/>
      <c r="O27" s="19"/>
    </row>
    <row r="28" spans="1:15" ht="6" customHeight="1" x14ac:dyDescent="0.35">
      <c r="G28" s="16"/>
      <c r="H28" s="19"/>
      <c r="I28" s="19"/>
      <c r="J28" s="19"/>
      <c r="K28" s="19"/>
      <c r="L28" s="19"/>
      <c r="M28" s="19"/>
      <c r="N28" s="19"/>
      <c r="O28" s="19"/>
    </row>
    <row r="29" spans="1:15" x14ac:dyDescent="0.35">
      <c r="A29" t="s">
        <v>62</v>
      </c>
      <c r="B29" s="24"/>
      <c r="E29" t="s">
        <v>20</v>
      </c>
      <c r="F29" s="24"/>
      <c r="G29" s="16"/>
      <c r="H29" s="19"/>
      <c r="I29" s="19"/>
      <c r="J29" s="19"/>
      <c r="K29" s="19"/>
      <c r="L29" s="19"/>
      <c r="M29" s="19"/>
      <c r="N29" s="19"/>
      <c r="O29" s="19"/>
    </row>
    <row r="30" spans="1:15" x14ac:dyDescent="0.35">
      <c r="E30" t="s">
        <v>29</v>
      </c>
      <c r="F30" s="24"/>
      <c r="G30" s="16"/>
      <c r="H30" s="19"/>
      <c r="I30" s="19"/>
      <c r="J30" s="19"/>
      <c r="K30" s="19"/>
      <c r="L30" s="19"/>
      <c r="M30" s="19"/>
      <c r="N30" s="19"/>
      <c r="O30" s="19"/>
    </row>
    <row r="31" spans="1:15" x14ac:dyDescent="0.35">
      <c r="G31" s="16"/>
      <c r="H31" s="19"/>
      <c r="I31" s="19"/>
      <c r="J31" s="19"/>
      <c r="K31" s="19"/>
      <c r="L31" s="19"/>
      <c r="M31" s="19"/>
      <c r="N31" s="19"/>
      <c r="O31" s="19"/>
    </row>
    <row r="32" spans="1:15" x14ac:dyDescent="0.35">
      <c r="A32" t="s">
        <v>64</v>
      </c>
      <c r="F32" s="24"/>
      <c r="G32" s="16"/>
      <c r="H32" s="23">
        <f>IF(B29=F204,0,(F29/30)*IF(F32=F203,F30*1000,IF(F30&lt;1,0,VLOOKUP(F30,A211:B225,2))))</f>
        <v>0</v>
      </c>
      <c r="I32" s="19"/>
      <c r="J32" s="19"/>
      <c r="K32" s="19"/>
      <c r="L32" s="19"/>
      <c r="M32" s="19"/>
      <c r="N32" s="19"/>
      <c r="O32" s="19"/>
    </row>
    <row r="33" spans="1:15" x14ac:dyDescent="0.35">
      <c r="A33" t="s">
        <v>49</v>
      </c>
      <c r="G33" s="16" t="s">
        <v>50</v>
      </c>
      <c r="H33" s="18">
        <v>0</v>
      </c>
      <c r="I33" s="19"/>
      <c r="J33" s="19"/>
      <c r="K33" s="19"/>
      <c r="L33" s="19"/>
      <c r="M33" s="19"/>
      <c r="N33" s="19"/>
      <c r="O33" s="19"/>
    </row>
    <row r="34" spans="1:15" x14ac:dyDescent="0.35">
      <c r="I34" s="19"/>
      <c r="J34" s="19"/>
      <c r="K34" s="19"/>
      <c r="L34" s="19"/>
      <c r="M34" s="19"/>
      <c r="N34" s="19"/>
      <c r="O34" s="19"/>
    </row>
    <row r="35" spans="1:15" x14ac:dyDescent="0.35">
      <c r="A35" s="46" t="s">
        <v>65</v>
      </c>
      <c r="B35" s="46"/>
      <c r="C35" s="46"/>
      <c r="D35" s="46"/>
      <c r="E35" s="46"/>
      <c r="F35" s="46"/>
      <c r="G35" s="46"/>
      <c r="H35" s="46"/>
      <c r="I35" s="19"/>
      <c r="J35" s="19"/>
      <c r="K35" s="19"/>
      <c r="L35" s="19"/>
      <c r="M35" s="19"/>
      <c r="N35" s="19"/>
      <c r="O35" s="19"/>
    </row>
    <row r="36" spans="1:15" ht="5.25" customHeight="1" x14ac:dyDescent="0.35">
      <c r="I36" s="19"/>
      <c r="J36" s="19"/>
      <c r="K36" s="19"/>
      <c r="L36" s="19"/>
      <c r="M36" s="19"/>
      <c r="N36" s="19"/>
      <c r="O36" s="19"/>
    </row>
    <row r="37" spans="1:15" x14ac:dyDescent="0.35">
      <c r="A37" t="s">
        <v>18</v>
      </c>
      <c r="B37" s="6"/>
      <c r="E37" t="s">
        <v>20</v>
      </c>
      <c r="F37" s="6"/>
      <c r="I37" s="19"/>
      <c r="J37" s="19"/>
      <c r="K37" s="19"/>
      <c r="L37" s="19"/>
      <c r="M37" s="19"/>
      <c r="N37" s="19"/>
      <c r="O37" s="19"/>
    </row>
    <row r="38" spans="1:15" ht="6" customHeight="1" x14ac:dyDescent="0.35">
      <c r="I38" s="19"/>
      <c r="J38" s="19"/>
      <c r="K38" s="19"/>
      <c r="L38" s="19"/>
      <c r="M38" s="19"/>
      <c r="N38" s="19"/>
      <c r="O38" s="19"/>
    </row>
    <row r="39" spans="1:15" ht="15" customHeight="1" x14ac:dyDescent="0.35">
      <c r="A39" s="41" t="s">
        <v>37</v>
      </c>
      <c r="B39" s="41"/>
      <c r="C39" s="41"/>
      <c r="D39" s="41"/>
      <c r="E39" s="42"/>
      <c r="F39" s="11"/>
      <c r="G39" t="s">
        <v>35</v>
      </c>
      <c r="I39" s="19"/>
      <c r="J39" s="19"/>
      <c r="K39" s="19"/>
      <c r="L39" s="19"/>
      <c r="M39" s="19"/>
      <c r="N39" s="19"/>
      <c r="O39" s="19"/>
    </row>
    <row r="40" spans="1:15" ht="6" customHeight="1" x14ac:dyDescent="0.35">
      <c r="I40" s="19"/>
      <c r="J40" s="19"/>
      <c r="K40" s="19"/>
      <c r="L40" s="19"/>
      <c r="M40" s="19"/>
      <c r="N40" s="19"/>
      <c r="O40" s="19"/>
    </row>
    <row r="41" spans="1:15" x14ac:dyDescent="0.35">
      <c r="A41" s="41" t="s">
        <v>21</v>
      </c>
      <c r="B41" s="41"/>
      <c r="C41" s="41"/>
      <c r="E41" s="5"/>
      <c r="I41" s="19"/>
      <c r="J41" s="19"/>
      <c r="K41" s="19"/>
      <c r="L41" s="19"/>
      <c r="M41" s="19"/>
      <c r="N41" s="19"/>
      <c r="O41" s="19"/>
    </row>
    <row r="42" spans="1:15" x14ac:dyDescent="0.35">
      <c r="I42" s="19"/>
      <c r="J42" s="19"/>
      <c r="K42" s="19"/>
      <c r="L42" s="19"/>
      <c r="M42" s="19"/>
      <c r="N42" s="19"/>
      <c r="O42" s="19"/>
    </row>
    <row r="43" spans="1:15" x14ac:dyDescent="0.35">
      <c r="A43" t="s">
        <v>22</v>
      </c>
      <c r="B43" s="6"/>
      <c r="E43" t="s">
        <v>70</v>
      </c>
      <c r="F43" s="6"/>
      <c r="I43" s="19"/>
      <c r="J43" s="19"/>
      <c r="K43" s="19"/>
      <c r="L43" s="19"/>
      <c r="M43" s="19"/>
      <c r="N43" s="19"/>
      <c r="O43" s="19"/>
    </row>
    <row r="44" spans="1:15" ht="8.25" customHeight="1" x14ac:dyDescent="0.35">
      <c r="I44" s="19"/>
      <c r="J44" s="19"/>
      <c r="K44" s="19"/>
      <c r="L44" s="19"/>
      <c r="M44" s="19"/>
      <c r="N44" s="19"/>
      <c r="O44" s="19"/>
    </row>
    <row r="45" spans="1:15" x14ac:dyDescent="0.35">
      <c r="A45" s="41" t="s">
        <v>23</v>
      </c>
      <c r="B45" s="41"/>
      <c r="C45" s="41"/>
      <c r="E45" t="s">
        <v>24</v>
      </c>
      <c r="F45" s="6" t="s">
        <v>40</v>
      </c>
      <c r="I45" s="19"/>
      <c r="J45" s="19"/>
      <c r="K45" s="19"/>
      <c r="L45" s="19"/>
      <c r="M45" s="19"/>
      <c r="N45" s="19"/>
      <c r="O45" s="19"/>
    </row>
    <row r="46" spans="1:15" x14ac:dyDescent="0.35">
      <c r="E46" t="s">
        <v>25</v>
      </c>
      <c r="F46" s="6" t="s">
        <v>40</v>
      </c>
      <c r="I46" s="19"/>
      <c r="J46" s="19"/>
      <c r="K46" s="19"/>
      <c r="L46" s="19"/>
      <c r="M46" s="19"/>
      <c r="N46" s="19"/>
      <c r="O46" s="19"/>
    </row>
    <row r="47" spans="1:15" x14ac:dyDescent="0.35">
      <c r="E47" t="s">
        <v>26</v>
      </c>
      <c r="F47" s="6" t="s">
        <v>40</v>
      </c>
      <c r="I47" s="19"/>
      <c r="J47" s="19"/>
      <c r="K47" s="19"/>
      <c r="L47" s="19"/>
      <c r="M47" s="19"/>
      <c r="N47" s="19"/>
      <c r="O47" s="19"/>
    </row>
    <row r="48" spans="1:15" x14ac:dyDescent="0.35">
      <c r="E48" t="s">
        <v>27</v>
      </c>
      <c r="F48" s="6" t="s">
        <v>40</v>
      </c>
      <c r="I48" s="19"/>
      <c r="J48" s="19"/>
      <c r="K48" s="19"/>
      <c r="L48" s="19"/>
      <c r="M48" s="19"/>
      <c r="N48" s="19"/>
      <c r="O48" s="19"/>
    </row>
    <row r="49" spans="1:15" x14ac:dyDescent="0.35">
      <c r="E49" t="s">
        <v>28</v>
      </c>
      <c r="F49" s="6" t="s">
        <v>40</v>
      </c>
      <c r="I49" s="19"/>
      <c r="J49" s="19"/>
      <c r="K49" s="19"/>
      <c r="L49" s="19"/>
      <c r="M49" s="19"/>
      <c r="N49" s="19"/>
      <c r="O49" s="19"/>
    </row>
    <row r="50" spans="1:15" x14ac:dyDescent="0.35">
      <c r="E50" t="s">
        <v>54</v>
      </c>
      <c r="F50" s="6" t="s">
        <v>40</v>
      </c>
      <c r="I50" s="19"/>
      <c r="J50" s="19"/>
      <c r="K50" s="19"/>
      <c r="L50" s="19"/>
      <c r="M50" s="19"/>
      <c r="N50" s="19"/>
      <c r="O50" s="19"/>
    </row>
    <row r="51" spans="1:15" ht="9" customHeight="1" x14ac:dyDescent="0.35">
      <c r="I51" s="19"/>
      <c r="J51" s="19"/>
      <c r="K51" s="19"/>
      <c r="L51" s="19"/>
      <c r="M51" s="19"/>
      <c r="N51" s="19"/>
      <c r="O51" s="19"/>
    </row>
    <row r="52" spans="1:15" x14ac:dyDescent="0.35">
      <c r="E52" t="s">
        <v>60</v>
      </c>
      <c r="F52" s="6" t="s">
        <v>39</v>
      </c>
      <c r="I52" s="19"/>
      <c r="J52" s="19"/>
      <c r="K52" s="19"/>
      <c r="L52" s="19"/>
      <c r="M52" s="19"/>
      <c r="N52" s="19"/>
      <c r="O52" s="19"/>
    </row>
    <row r="53" spans="1:15" ht="6.75" customHeight="1" x14ac:dyDescent="0.35">
      <c r="I53" s="19"/>
      <c r="J53" s="19"/>
      <c r="K53" s="19"/>
      <c r="L53" s="19"/>
      <c r="M53" s="19"/>
      <c r="N53" s="19"/>
      <c r="O53" s="19"/>
    </row>
    <row r="54" spans="1:15" x14ac:dyDescent="0.35">
      <c r="A54" s="41" t="s">
        <v>30</v>
      </c>
      <c r="B54" s="41"/>
      <c r="C54" s="41"/>
      <c r="D54" s="6"/>
      <c r="E54" t="s">
        <v>31</v>
      </c>
      <c r="I54" s="19"/>
      <c r="J54" s="19"/>
      <c r="K54" s="19"/>
      <c r="L54" s="19"/>
      <c r="M54" s="19"/>
      <c r="N54" s="19"/>
      <c r="O54" s="19"/>
    </row>
    <row r="55" spans="1:15" ht="7.5" customHeight="1" x14ac:dyDescent="0.35">
      <c r="I55" s="19"/>
      <c r="J55" s="19"/>
      <c r="K55" s="19"/>
      <c r="L55" s="19"/>
      <c r="M55" s="19"/>
      <c r="N55" s="19"/>
      <c r="O55" s="19"/>
    </row>
    <row r="56" spans="1:15" x14ac:dyDescent="0.35">
      <c r="A56" s="41" t="s">
        <v>34</v>
      </c>
      <c r="B56" s="41"/>
      <c r="C56" s="42"/>
      <c r="D56" s="12"/>
      <c r="E56" s="10" t="s">
        <v>35</v>
      </c>
      <c r="I56" s="19"/>
      <c r="J56" s="3">
        <f>IF(F37&lt;1,0,IF(B37=F204,0,((1/365*IF(F37="",365,F37))*IF(B37=F204,0,(IF(E41=C200,B43*C201,B43*B201))+(IF(F43="",(E218*B43),IF(F43&lt;=D218,((D218+(IF(F43&lt;D218,-(IF(F45=F203,1000)+IF(F46=F203,1000)+IF(F47=F203,1000)+IF(F48=F203,1000)+IF(F49=F203,1000)+IF(F50=F203,1000)))))*B43),IF(F43&lt;=E218,(F43*B43),IF(F43&gt;E218,(E218*B43)))))*E201)))+IF(D54=F203,D56,0)-IF(D54=F203,(IF(D58&lt;1,0,IF(D58&gt;D56,D56,D58))),0)-F39))</f>
        <v>0</v>
      </c>
      <c r="K56" s="3">
        <f>IF(J56&lt;1,0,IF(F52=F203,J56*(1+F212),J56))</f>
        <v>0</v>
      </c>
      <c r="L56" s="19"/>
      <c r="M56" s="19"/>
      <c r="N56" s="19"/>
      <c r="O56" s="19"/>
    </row>
    <row r="57" spans="1:15" ht="5.25" customHeight="1" x14ac:dyDescent="0.35">
      <c r="I57" s="19"/>
      <c r="J57" s="19"/>
      <c r="K57" s="19"/>
      <c r="L57" s="19"/>
      <c r="M57" s="19"/>
      <c r="N57" s="19"/>
      <c r="O57" s="19"/>
    </row>
    <row r="58" spans="1:15" x14ac:dyDescent="0.35">
      <c r="A58" s="41" t="s">
        <v>36</v>
      </c>
      <c r="B58" s="41"/>
      <c r="C58" s="42"/>
      <c r="D58" s="5"/>
      <c r="E58" s="10" t="s">
        <v>35</v>
      </c>
      <c r="H58" s="25">
        <f>IF(K56&lt;1,0,K56)</f>
        <v>0</v>
      </c>
      <c r="I58" s="19"/>
      <c r="J58" s="19"/>
      <c r="K58" s="19"/>
      <c r="L58" s="19"/>
      <c r="M58" s="19"/>
      <c r="N58" s="19"/>
      <c r="O58" s="19"/>
    </row>
    <row r="59" spans="1:15" ht="24.75" customHeight="1" x14ac:dyDescent="0.35">
      <c r="I59" s="19"/>
      <c r="J59" s="19"/>
      <c r="K59" s="19"/>
      <c r="L59" s="19"/>
      <c r="M59" s="19"/>
      <c r="N59" s="19"/>
      <c r="O59" s="19"/>
    </row>
    <row r="60" spans="1:15" s="9" customFormat="1" ht="16" thickBot="1" x14ac:dyDescent="0.4">
      <c r="A60" s="7" t="s">
        <v>41</v>
      </c>
      <c r="B60" s="8"/>
      <c r="C60" s="8"/>
      <c r="D60" s="8"/>
      <c r="E60" s="8"/>
      <c r="F60" s="8"/>
      <c r="G60" s="8"/>
      <c r="H60" s="17">
        <f>IF(IF(B24=F203,(H24-H25),0)+IF(B29=F203,(H32-H33),0)+H58&gt;0,IF(B24=F203,(H24-H25),0)+IF(B29=F203,(H32-H33),0)+H58,0)</f>
        <v>0</v>
      </c>
      <c r="I60" s="22"/>
      <c r="J60" s="22"/>
      <c r="K60" s="22"/>
      <c r="L60" s="22"/>
      <c r="M60" s="22"/>
      <c r="N60" s="22"/>
      <c r="O60" s="22"/>
    </row>
    <row r="61" spans="1:15" ht="15" thickTop="1" x14ac:dyDescent="0.35">
      <c r="I61" s="19"/>
      <c r="J61" s="19"/>
      <c r="K61" s="19"/>
      <c r="L61" s="19"/>
      <c r="M61" s="19"/>
      <c r="N61" s="19"/>
      <c r="O61" s="19"/>
    </row>
    <row r="62" spans="1:15" x14ac:dyDescent="0.35">
      <c r="A62" s="43" t="s">
        <v>38</v>
      </c>
      <c r="B62" s="43"/>
      <c r="C62" s="43"/>
      <c r="D62" s="43"/>
      <c r="E62" s="43"/>
      <c r="F62" s="43"/>
      <c r="G62" s="43"/>
      <c r="H62" s="43"/>
      <c r="I62" s="19"/>
      <c r="J62" s="19"/>
      <c r="K62" s="19"/>
      <c r="L62" s="19"/>
      <c r="M62" s="19"/>
      <c r="N62" s="19"/>
      <c r="O62" s="19"/>
    </row>
    <row r="63" spans="1:15" x14ac:dyDescent="0.35">
      <c r="I63" s="19"/>
      <c r="J63" s="19"/>
      <c r="K63" s="19"/>
      <c r="L63" s="19"/>
      <c r="M63" s="19"/>
      <c r="N63" s="19"/>
      <c r="O63" s="19"/>
    </row>
    <row r="64" spans="1:15" x14ac:dyDescent="0.35">
      <c r="I64" s="19"/>
      <c r="J64" s="19"/>
      <c r="K64" s="19"/>
      <c r="L64" s="19"/>
      <c r="M64" s="19"/>
      <c r="N64" s="19"/>
      <c r="O64" s="19"/>
    </row>
    <row r="65" spans="1:15" x14ac:dyDescent="0.35">
      <c r="A65" t="s">
        <v>42</v>
      </c>
      <c r="B65" s="38"/>
      <c r="C65" s="39"/>
      <c r="D65" s="39"/>
      <c r="E65" s="40"/>
      <c r="I65" s="19"/>
      <c r="J65" s="19"/>
      <c r="K65" s="19"/>
      <c r="L65" s="19"/>
      <c r="M65" s="19"/>
      <c r="N65" s="19"/>
      <c r="O65" s="19"/>
    </row>
    <row r="66" spans="1:15" x14ac:dyDescent="0.35">
      <c r="I66" s="19"/>
      <c r="J66" s="19"/>
      <c r="K66" s="19"/>
      <c r="L66" s="19"/>
      <c r="M66" s="19"/>
      <c r="N66" s="19"/>
      <c r="O66" s="19"/>
    </row>
    <row r="67" spans="1:15" x14ac:dyDescent="0.35">
      <c r="A67" t="s">
        <v>43</v>
      </c>
      <c r="B67" s="38"/>
      <c r="C67" s="39"/>
      <c r="D67" s="39"/>
      <c r="E67" s="40"/>
      <c r="I67" s="19"/>
      <c r="J67" s="19"/>
      <c r="K67" s="19"/>
      <c r="L67" s="19"/>
      <c r="M67" s="19"/>
      <c r="N67" s="19"/>
      <c r="O67" s="19"/>
    </row>
    <row r="68" spans="1:15" x14ac:dyDescent="0.35">
      <c r="I68" s="19"/>
      <c r="J68" s="19"/>
      <c r="K68" s="19"/>
      <c r="L68" s="19"/>
      <c r="M68" s="19"/>
      <c r="N68" s="19"/>
      <c r="O68" s="19"/>
    </row>
    <row r="69" spans="1:15" x14ac:dyDescent="0.35">
      <c r="A69" t="s">
        <v>44</v>
      </c>
      <c r="B69" s="38"/>
      <c r="C69" s="39"/>
      <c r="D69" s="39"/>
      <c r="E69" s="40"/>
      <c r="I69" s="19"/>
      <c r="J69" s="19"/>
      <c r="K69" s="19"/>
      <c r="L69" s="19"/>
      <c r="M69" s="19"/>
      <c r="N69" s="19"/>
      <c r="O69" s="19"/>
    </row>
    <row r="70" spans="1:15" x14ac:dyDescent="0.35">
      <c r="I70" s="19"/>
      <c r="J70" s="19"/>
      <c r="K70" s="19"/>
      <c r="L70" s="19"/>
      <c r="M70" s="19"/>
      <c r="N70" s="19"/>
      <c r="O70" s="19"/>
    </row>
    <row r="71" spans="1:15" x14ac:dyDescent="0.35">
      <c r="A71" t="s">
        <v>45</v>
      </c>
      <c r="B71" s="13"/>
      <c r="I71" s="19"/>
      <c r="J71" s="19"/>
      <c r="K71" s="19"/>
      <c r="L71" s="19"/>
      <c r="M71" s="19"/>
      <c r="N71" s="19"/>
      <c r="O71" s="19"/>
    </row>
    <row r="72" spans="1:15" x14ac:dyDescent="0.35">
      <c r="I72" s="19"/>
      <c r="J72" s="19"/>
      <c r="K72" s="19"/>
      <c r="L72" s="19"/>
      <c r="M72" s="19"/>
      <c r="N72" s="19"/>
      <c r="O72" s="19"/>
    </row>
    <row r="73" spans="1:15" x14ac:dyDescent="0.35">
      <c r="A73" t="s">
        <v>47</v>
      </c>
      <c r="B73" s="13"/>
      <c r="C73" s="15" t="s">
        <v>48</v>
      </c>
      <c r="D73" s="38"/>
      <c r="E73" s="40"/>
      <c r="I73" s="19"/>
      <c r="J73" s="19"/>
      <c r="K73" s="19"/>
      <c r="L73" s="19"/>
      <c r="M73" s="19"/>
      <c r="N73" s="19"/>
      <c r="O73" s="19"/>
    </row>
    <row r="74" spans="1:15" s="3" customFormat="1" x14ac:dyDescent="0.35"/>
    <row r="75" spans="1:15" s="3" customFormat="1" x14ac:dyDescent="0.35"/>
    <row r="76" spans="1:15" s="3" customFormat="1" x14ac:dyDescent="0.35"/>
    <row r="77" spans="1:15" s="3" customFormat="1" x14ac:dyDescent="0.35"/>
    <row r="78" spans="1:15" s="3" customFormat="1" x14ac:dyDescent="0.35"/>
    <row r="79" spans="1:15" s="3" customFormat="1" x14ac:dyDescent="0.35"/>
    <row r="80" spans="1:15" s="3" customFormat="1" x14ac:dyDescent="0.35"/>
    <row r="81" s="3" customFormat="1" x14ac:dyDescent="0.35"/>
    <row r="82" s="3" customFormat="1" x14ac:dyDescent="0.35"/>
    <row r="83" s="3" customFormat="1" x14ac:dyDescent="0.35"/>
    <row r="84" s="3" customFormat="1" x14ac:dyDescent="0.35"/>
    <row r="85" s="3" customFormat="1" x14ac:dyDescent="0.35"/>
    <row r="86" s="3" customFormat="1" x14ac:dyDescent="0.35"/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  <row r="98" s="3" customFormat="1" x14ac:dyDescent="0.35"/>
    <row r="99" s="3" customFormat="1" x14ac:dyDescent="0.35"/>
    <row r="100" s="3" customFormat="1" x14ac:dyDescent="0.35"/>
    <row r="101" s="3" customFormat="1" x14ac:dyDescent="0.35"/>
    <row r="102" s="3" customFormat="1" x14ac:dyDescent="0.35"/>
    <row r="103" s="3" customFormat="1" x14ac:dyDescent="0.35"/>
    <row r="104" s="3" customFormat="1" x14ac:dyDescent="0.35"/>
    <row r="105" s="3" customFormat="1" x14ac:dyDescent="0.35"/>
    <row r="106" s="3" customFormat="1" x14ac:dyDescent="0.35"/>
    <row r="107" s="3" customFormat="1" x14ac:dyDescent="0.35"/>
    <row r="108" s="3" customFormat="1" x14ac:dyDescent="0.35"/>
    <row r="109" s="3" customFormat="1" x14ac:dyDescent="0.35"/>
    <row r="110" s="3" customFormat="1" x14ac:dyDescent="0.35"/>
    <row r="111" s="3" customFormat="1" x14ac:dyDescent="0.35"/>
    <row r="112" s="3" customFormat="1" x14ac:dyDescent="0.35"/>
    <row r="113" s="3" customFormat="1" x14ac:dyDescent="0.35"/>
    <row r="114" s="3" customFormat="1" x14ac:dyDescent="0.35"/>
    <row r="115" s="3" customFormat="1" x14ac:dyDescent="0.35"/>
    <row r="116" s="3" customFormat="1" x14ac:dyDescent="0.35"/>
    <row r="117" s="3" customFormat="1" x14ac:dyDescent="0.35"/>
    <row r="118" s="3" customFormat="1" x14ac:dyDescent="0.35"/>
    <row r="119" s="3" customFormat="1" x14ac:dyDescent="0.35"/>
    <row r="120" s="3" customFormat="1" x14ac:dyDescent="0.35"/>
    <row r="121" s="3" customFormat="1" x14ac:dyDescent="0.35"/>
    <row r="122" s="3" customFormat="1" x14ac:dyDescent="0.35"/>
    <row r="123" s="3" customFormat="1" x14ac:dyDescent="0.35"/>
    <row r="124" s="3" customFormat="1" x14ac:dyDescent="0.35"/>
    <row r="125" s="3" customFormat="1" x14ac:dyDescent="0.35"/>
    <row r="126" s="3" customFormat="1" x14ac:dyDescent="0.35"/>
    <row r="127" s="3" customFormat="1" x14ac:dyDescent="0.35"/>
    <row r="128" s="3" customFormat="1" x14ac:dyDescent="0.35"/>
    <row r="129" s="3" customFormat="1" x14ac:dyDescent="0.35"/>
    <row r="130" s="3" customFormat="1" x14ac:dyDescent="0.35"/>
    <row r="131" s="3" customFormat="1" x14ac:dyDescent="0.35"/>
    <row r="132" s="3" customFormat="1" x14ac:dyDescent="0.35"/>
    <row r="133" s="3" customFormat="1" x14ac:dyDescent="0.35"/>
    <row r="134" s="3" customFormat="1" x14ac:dyDescent="0.35"/>
    <row r="135" s="3" customFormat="1" x14ac:dyDescent="0.35"/>
    <row r="136" s="3" customFormat="1" x14ac:dyDescent="0.35"/>
    <row r="137" s="3" customFormat="1" x14ac:dyDescent="0.35"/>
    <row r="138" s="3" customFormat="1" x14ac:dyDescent="0.35"/>
    <row r="139" s="3" customFormat="1" x14ac:dyDescent="0.35"/>
    <row r="140" s="3" customFormat="1" x14ac:dyDescent="0.35"/>
    <row r="141" s="3" customFormat="1" x14ac:dyDescent="0.35"/>
    <row r="142" s="3" customFormat="1" x14ac:dyDescent="0.35"/>
    <row r="143" s="3" customFormat="1" x14ac:dyDescent="0.35"/>
    <row r="144" s="3" customFormat="1" x14ac:dyDescent="0.35"/>
    <row r="145" s="3" customFormat="1" x14ac:dyDescent="0.35"/>
    <row r="146" s="3" customFormat="1" x14ac:dyDescent="0.35"/>
    <row r="147" s="3" customFormat="1" x14ac:dyDescent="0.35"/>
    <row r="148" s="3" customFormat="1" x14ac:dyDescent="0.35"/>
    <row r="149" s="3" customFormat="1" x14ac:dyDescent="0.35"/>
    <row r="150" s="3" customFormat="1" x14ac:dyDescent="0.35"/>
    <row r="151" s="3" customFormat="1" x14ac:dyDescent="0.35"/>
    <row r="152" s="3" customFormat="1" x14ac:dyDescent="0.35"/>
    <row r="153" s="3" customFormat="1" x14ac:dyDescent="0.35"/>
    <row r="154" s="3" customFormat="1" x14ac:dyDescent="0.35"/>
    <row r="155" s="3" customFormat="1" x14ac:dyDescent="0.35"/>
    <row r="156" s="3" customFormat="1" x14ac:dyDescent="0.35"/>
    <row r="157" s="3" customFormat="1" x14ac:dyDescent="0.35"/>
    <row r="158" s="3" customFormat="1" x14ac:dyDescent="0.35"/>
    <row r="159" s="3" customFormat="1" x14ac:dyDescent="0.35"/>
    <row r="160" s="3" customFormat="1" x14ac:dyDescent="0.35"/>
    <row r="161" s="3" customFormat="1" x14ac:dyDescent="0.35"/>
    <row r="162" s="3" customFormat="1" x14ac:dyDescent="0.35"/>
    <row r="163" s="3" customFormat="1" x14ac:dyDescent="0.35"/>
    <row r="164" s="3" customFormat="1" x14ac:dyDescent="0.35"/>
    <row r="165" s="3" customFormat="1" x14ac:dyDescent="0.35"/>
    <row r="166" s="3" customFormat="1" x14ac:dyDescent="0.35"/>
    <row r="167" s="3" customFormat="1" x14ac:dyDescent="0.35"/>
    <row r="168" s="3" customFormat="1" x14ac:dyDescent="0.35"/>
    <row r="169" s="3" customFormat="1" x14ac:dyDescent="0.35"/>
    <row r="170" s="3" customFormat="1" x14ac:dyDescent="0.35"/>
    <row r="171" s="3" customFormat="1" x14ac:dyDescent="0.35"/>
    <row r="172" s="3" customFormat="1" x14ac:dyDescent="0.35"/>
    <row r="173" s="3" customFormat="1" x14ac:dyDescent="0.35"/>
    <row r="174" s="3" customFormat="1" x14ac:dyDescent="0.35"/>
    <row r="175" s="3" customFormat="1" x14ac:dyDescent="0.35"/>
    <row r="176" s="3" customFormat="1" x14ac:dyDescent="0.35"/>
    <row r="177" s="3" customFormat="1" x14ac:dyDescent="0.35"/>
    <row r="178" s="3" customFormat="1" x14ac:dyDescent="0.35"/>
    <row r="179" s="3" customFormat="1" x14ac:dyDescent="0.35"/>
    <row r="180" s="3" customFormat="1" x14ac:dyDescent="0.35"/>
    <row r="181" s="3" customFormat="1" x14ac:dyDescent="0.35"/>
    <row r="182" s="3" customFormat="1" x14ac:dyDescent="0.35"/>
    <row r="183" s="3" customFormat="1" x14ac:dyDescent="0.35"/>
    <row r="184" s="3" customFormat="1" x14ac:dyDescent="0.35"/>
    <row r="185" s="3" customFormat="1" x14ac:dyDescent="0.35"/>
    <row r="186" s="3" customFormat="1" x14ac:dyDescent="0.35"/>
    <row r="187" s="3" customFormat="1" x14ac:dyDescent="0.35"/>
    <row r="188" s="3" customFormat="1" x14ac:dyDescent="0.35"/>
    <row r="189" s="3" customFormat="1" x14ac:dyDescent="0.35"/>
    <row r="190" s="3" customFormat="1" x14ac:dyDescent="0.35"/>
    <row r="191" s="3" customFormat="1" x14ac:dyDescent="0.35"/>
    <row r="192" s="3" customFormat="1" x14ac:dyDescent="0.35"/>
    <row r="193" spans="1:6" s="3" customFormat="1" x14ac:dyDescent="0.35"/>
    <row r="194" spans="1:6" s="3" customFormat="1" x14ac:dyDescent="0.35"/>
    <row r="195" spans="1:6" s="3" customFormat="1" x14ac:dyDescent="0.35"/>
    <row r="196" spans="1:6" s="3" customFormat="1" x14ac:dyDescent="0.35"/>
    <row r="197" spans="1:6" s="3" customFormat="1" x14ac:dyDescent="0.35"/>
    <row r="198" spans="1:6" s="3" customFormat="1" x14ac:dyDescent="0.35"/>
    <row r="199" spans="1:6" s="3" customFormat="1" x14ac:dyDescent="0.35"/>
    <row r="200" spans="1:6" s="3" customFormat="1" ht="15.5" x14ac:dyDescent="0.35">
      <c r="A200" s="3" t="s">
        <v>8</v>
      </c>
      <c r="B200" s="28" t="s">
        <v>9</v>
      </c>
      <c r="C200" s="28" t="s">
        <v>10</v>
      </c>
      <c r="E200" s="3" t="s">
        <v>11</v>
      </c>
      <c r="F200" s="3" t="s">
        <v>71</v>
      </c>
    </row>
    <row r="201" spans="1:6" s="3" customFormat="1" x14ac:dyDescent="0.35">
      <c r="A201" s="3">
        <v>2022</v>
      </c>
      <c r="B201" s="3">
        <v>461</v>
      </c>
      <c r="C201" s="3">
        <v>512</v>
      </c>
      <c r="E201" s="29">
        <v>1.4999999999999999E-2</v>
      </c>
      <c r="F201" s="30">
        <v>7000</v>
      </c>
    </row>
    <row r="202" spans="1:6" s="3" customFormat="1" x14ac:dyDescent="0.35"/>
    <row r="203" spans="1:6" s="3" customFormat="1" x14ac:dyDescent="0.35">
      <c r="A203" s="3" t="s">
        <v>12</v>
      </c>
      <c r="B203" s="3">
        <v>1000</v>
      </c>
      <c r="F203" s="3" t="s">
        <v>39</v>
      </c>
    </row>
    <row r="204" spans="1:6" s="3" customFormat="1" x14ac:dyDescent="0.35">
      <c r="A204" s="3" t="s">
        <v>13</v>
      </c>
      <c r="B204" s="3">
        <v>1000</v>
      </c>
      <c r="F204" s="3" t="s">
        <v>40</v>
      </c>
    </row>
    <row r="205" spans="1:6" s="3" customFormat="1" x14ac:dyDescent="0.35">
      <c r="A205" s="3" t="s">
        <v>14</v>
      </c>
      <c r="B205" s="3">
        <v>1000</v>
      </c>
    </row>
    <row r="206" spans="1:6" s="3" customFormat="1" x14ac:dyDescent="0.35">
      <c r="A206" s="3" t="s">
        <v>15</v>
      </c>
      <c r="B206" s="3">
        <v>1000</v>
      </c>
      <c r="E206" s="3" t="s">
        <v>57</v>
      </c>
      <c r="F206" s="31">
        <v>17500</v>
      </c>
    </row>
    <row r="207" spans="1:6" s="3" customFormat="1" x14ac:dyDescent="0.35">
      <c r="A207" s="3" t="s">
        <v>16</v>
      </c>
      <c r="B207" s="3">
        <v>1000</v>
      </c>
      <c r="E207" s="3" t="s">
        <v>33</v>
      </c>
      <c r="F207" s="30">
        <f>F206/F210</f>
        <v>47.945205479452056</v>
      </c>
    </row>
    <row r="208" spans="1:6" s="3" customFormat="1" x14ac:dyDescent="0.35">
      <c r="A208" s="3" t="s">
        <v>17</v>
      </c>
      <c r="B208" s="3">
        <v>1000</v>
      </c>
    </row>
    <row r="209" spans="1:8" s="3" customFormat="1" x14ac:dyDescent="0.35">
      <c r="E209" s="3" t="s">
        <v>58</v>
      </c>
      <c r="F209" s="32">
        <f>B3</f>
        <v>2022</v>
      </c>
    </row>
    <row r="210" spans="1:8" s="3" customFormat="1" x14ac:dyDescent="0.35">
      <c r="A210" s="3" t="s">
        <v>29</v>
      </c>
      <c r="E210" s="3" t="s">
        <v>59</v>
      </c>
      <c r="F210" s="31">
        <f>IF(OR(MOD(F209,400)=0,AND(MOD(F209,4)= 0, MOD(F209,100)&lt;&gt;0)),366,365)</f>
        <v>365</v>
      </c>
    </row>
    <row r="211" spans="1:8" s="3" customFormat="1" x14ac:dyDescent="0.35">
      <c r="A211" s="3">
        <v>1</v>
      </c>
      <c r="B211" s="3">
        <v>2000</v>
      </c>
      <c r="F211" s="31"/>
    </row>
    <row r="212" spans="1:8" s="3" customFormat="1" x14ac:dyDescent="0.35">
      <c r="A212" s="3">
        <v>2</v>
      </c>
      <c r="B212" s="3">
        <v>2000</v>
      </c>
      <c r="E212" s="3" t="s">
        <v>61</v>
      </c>
      <c r="F212" s="33">
        <v>0.05</v>
      </c>
      <c r="H212" s="34"/>
    </row>
    <row r="213" spans="1:8" s="3" customFormat="1" x14ac:dyDescent="0.35">
      <c r="A213" s="3">
        <v>3</v>
      </c>
      <c r="B213" s="3">
        <v>2500</v>
      </c>
      <c r="F213" s="31"/>
    </row>
    <row r="214" spans="1:8" s="3" customFormat="1" x14ac:dyDescent="0.35">
      <c r="A214" s="3">
        <v>4</v>
      </c>
      <c r="B214" s="3">
        <v>3500</v>
      </c>
    </row>
    <row r="215" spans="1:8" s="3" customFormat="1" x14ac:dyDescent="0.35">
      <c r="A215" s="3">
        <v>5</v>
      </c>
      <c r="B215" s="3">
        <v>4500</v>
      </c>
    </row>
    <row r="216" spans="1:8" s="3" customFormat="1" x14ac:dyDescent="0.35">
      <c r="A216" s="3">
        <v>6</v>
      </c>
      <c r="B216" s="3">
        <v>4500</v>
      </c>
    </row>
    <row r="217" spans="1:8" s="3" customFormat="1" x14ac:dyDescent="0.35">
      <c r="A217" s="3">
        <v>7</v>
      </c>
      <c r="B217" s="3">
        <v>4500</v>
      </c>
      <c r="C217" s="35" t="s">
        <v>72</v>
      </c>
      <c r="D217" s="3" t="s">
        <v>55</v>
      </c>
      <c r="E217" s="3" t="s">
        <v>56</v>
      </c>
    </row>
    <row r="218" spans="1:8" s="3" customFormat="1" x14ac:dyDescent="0.35">
      <c r="A218" s="3">
        <v>8</v>
      </c>
      <c r="B218" s="3">
        <v>4500</v>
      </c>
      <c r="D218" s="36">
        <v>7000</v>
      </c>
      <c r="E218" s="36">
        <v>21000</v>
      </c>
    </row>
    <row r="219" spans="1:8" s="3" customFormat="1" x14ac:dyDescent="0.35">
      <c r="A219" s="3">
        <v>9</v>
      </c>
      <c r="B219" s="3">
        <v>4500</v>
      </c>
    </row>
    <row r="220" spans="1:8" s="3" customFormat="1" x14ac:dyDescent="0.35">
      <c r="A220" s="3">
        <v>10</v>
      </c>
      <c r="B220" s="3">
        <v>4500</v>
      </c>
    </row>
    <row r="221" spans="1:8" s="3" customFormat="1" x14ac:dyDescent="0.35">
      <c r="A221" s="3">
        <v>11</v>
      </c>
      <c r="B221" s="3">
        <v>4500</v>
      </c>
    </row>
    <row r="222" spans="1:8" s="3" customFormat="1" x14ac:dyDescent="0.35">
      <c r="A222" s="3">
        <v>12</v>
      </c>
      <c r="B222" s="3">
        <v>4500</v>
      </c>
    </row>
    <row r="223" spans="1:8" s="3" customFormat="1" x14ac:dyDescent="0.35">
      <c r="A223" s="3">
        <v>13</v>
      </c>
      <c r="B223" s="3">
        <v>4500</v>
      </c>
    </row>
    <row r="224" spans="1:8" s="3" customFormat="1" x14ac:dyDescent="0.35">
      <c r="A224" s="3">
        <v>14</v>
      </c>
      <c r="B224" s="3">
        <v>4500</v>
      </c>
    </row>
    <row r="225" spans="1:2" s="3" customFormat="1" x14ac:dyDescent="0.35">
      <c r="A225" s="3">
        <v>15</v>
      </c>
      <c r="B225" s="3">
        <v>4500</v>
      </c>
    </row>
    <row r="226" spans="1:2" s="3" customFormat="1" x14ac:dyDescent="0.35"/>
    <row r="227" spans="1:2" s="3" customFormat="1" x14ac:dyDescent="0.35"/>
    <row r="228" spans="1:2" s="3" customFormat="1" x14ac:dyDescent="0.35"/>
    <row r="229" spans="1:2" s="3" customFormat="1" x14ac:dyDescent="0.35"/>
    <row r="230" spans="1:2" s="3" customFormat="1" x14ac:dyDescent="0.35"/>
    <row r="231" spans="1:2" s="3" customFormat="1" x14ac:dyDescent="0.35"/>
    <row r="232" spans="1:2" s="3" customFormat="1" x14ac:dyDescent="0.35"/>
    <row r="233" spans="1:2" s="3" customFormat="1" x14ac:dyDescent="0.35"/>
    <row r="234" spans="1:2" s="3" customFormat="1" x14ac:dyDescent="0.35"/>
    <row r="235" spans="1:2" s="3" customFormat="1" x14ac:dyDescent="0.35"/>
    <row r="236" spans="1:2" s="3" customFormat="1" x14ac:dyDescent="0.35"/>
    <row r="237" spans="1:2" s="37" customFormat="1" x14ac:dyDescent="0.35"/>
  </sheetData>
  <sheetProtection algorithmName="SHA-512" hashValue="8qH8KGq8bDHwCMOtVE3NWVbiaPioWVHdeSou26xQKiIZCbcFrFtg6i44FBxQ6uYLmas5TwfVbhC9uQ/f1tBUIA==" saltValue="JFLfPM0vTtq8hqlSHGD7HA==" spinCount="100000" sheet="1" selectLockedCells="1"/>
  <mergeCells count="25">
    <mergeCell ref="A19:H19"/>
    <mergeCell ref="A20:E20"/>
    <mergeCell ref="A45:C45"/>
    <mergeCell ref="A41:C41"/>
    <mergeCell ref="A56:C56"/>
    <mergeCell ref="A54:C54"/>
    <mergeCell ref="A35:H35"/>
    <mergeCell ref="A17:F17"/>
    <mergeCell ref="A9:F9"/>
    <mergeCell ref="A10:D10"/>
    <mergeCell ref="A12:F12"/>
    <mergeCell ref="A13:E13"/>
    <mergeCell ref="A15:H15"/>
    <mergeCell ref="A1:H1"/>
    <mergeCell ref="A2:H2"/>
    <mergeCell ref="A5:F5"/>
    <mergeCell ref="A6:D6"/>
    <mergeCell ref="A7:F7"/>
    <mergeCell ref="B65:E65"/>
    <mergeCell ref="B67:E67"/>
    <mergeCell ref="B69:E69"/>
    <mergeCell ref="D73:E73"/>
    <mergeCell ref="A39:E39"/>
    <mergeCell ref="A62:H62"/>
    <mergeCell ref="A58:C58"/>
  </mergeCells>
  <dataValidations count="12">
    <dataValidation type="list" allowBlank="1" showInputMessage="1" showErrorMessage="1" promptTitle="Vælg fra listen" prompt="Klik i højre side af cellen og vælg hvilken type hus" sqref="E41" xr:uid="{00000000-0002-0000-0000-000000000000}">
      <formula1>$B$200:$C$200</formula1>
    </dataValidation>
    <dataValidation type="list" allowBlank="1" showInputMessage="1" showErrorMessage="1" promptTitle="Vælg" prompt="Klik i højre side af cellen og vælg Ja eller Nej" sqref="D54 F32 B37 F45:F50 B24:B26 B28:B29 F52" xr:uid="{00000000-0002-0000-0000-000001000000}">
      <formula1>$F$203:$F$204</formula1>
    </dataValidation>
    <dataValidation type="list" allowBlank="1" showInputMessage="1" showErrorMessage="1" sqref="L18" xr:uid="{00000000-0002-0000-0000-000002000000}">
      <formula1>$M$18:$M$21</formula1>
    </dataValidation>
    <dataValidation allowBlank="1" showInputMessage="1" showErrorMessage="1" promptTitle="Skriv" prompt="Skriv antal dage der har været frit logi til rådighed" sqref="F24:F26 F28 F31" xr:uid="{00000000-0002-0000-0000-000004000000}"/>
    <dataValidation allowBlank="1" showInputMessage="1" showErrorMessage="1" promptTitle="Skriv" prompt="Skriv antal dage der har været bolig til rådighed" sqref="F37" xr:uid="{00000000-0002-0000-0000-000005000000}"/>
    <dataValidation allowBlank="1" showInputMessage="1" showErrorMessage="1" promptTitle="Skriv" prompt="Angiv beløb for perioden, hvis der har været en egenbetaling" sqref="F39" xr:uid="{00000000-0002-0000-0000-000006000000}"/>
    <dataValidation allowBlank="1" showInputMessage="1" showErrorMessage="1" promptTitle="Skriv" prompt="Angiv antal m2 boligens areal udgør" sqref="B43" xr:uid="{00000000-0002-0000-0000-000007000000}"/>
    <dataValidation allowBlank="1" showInputMessage="1" showErrorMessage="1" promptTitle="Skriv" prompt="Angiv boligens opførelsessum pr. m2" sqref="F43" xr:uid="{00000000-0002-0000-0000-000008000000}"/>
    <dataValidation allowBlank="1" showInputMessage="1" showErrorMessage="1" promptTitle="Skriv" prompt="Angiv det faktuelt samlede beløb af fri el, varme mv. i perioden" sqref="D56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D58" xr:uid="{00000000-0002-0000-0000-00000A000000}"/>
    <dataValidation allowBlank="1" showInputMessage="1" showErrorMessage="1" promptTitle="Skriv" prompt="Skriv antal dage der har været vakant- eller prævakant bolig til rådighed" sqref="F29" xr:uid="{18762852-BE63-4D16-AF98-B81222AA5392}"/>
    <dataValidation allowBlank="1" showInputMessage="1" showErrorMessage="1" promptTitle="Skriv" prompt="Skriv antal rum der har været til rådighed" sqref="F30" xr:uid="{E4EEC459-F063-4F4E-97B1-F1B12BFDB757}"/>
  </dataValidations>
  <hyperlinks>
    <hyperlink ref="E6" r:id="rId1" xr:uid="{00000000-0004-0000-0000-000000000000}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Angutinnguaq Mølgaard</cp:lastModifiedBy>
  <cp:lastPrinted>2013-02-21T16:00:05Z</cp:lastPrinted>
  <dcterms:created xsi:type="dcterms:W3CDTF">2013-02-01T12:54:25Z</dcterms:created>
  <dcterms:modified xsi:type="dcterms:W3CDTF">2022-11-17T15:13:02Z</dcterms:modified>
</cp:coreProperties>
</file>