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akuss-my.sharepoint.com/personal/agmo_nanoq_gl/Documents/Skrivebord/Hjemmeside-imut ikkussassat/Hjælpeskema/"/>
    </mc:Choice>
  </mc:AlternateContent>
  <xr:revisionPtr revIDLastSave="0" documentId="8_{30B55CE8-AA29-40A1-8AA3-2D183F04658B}" xr6:coauthVersionLast="47" xr6:coauthVersionMax="47" xr10:uidLastSave="{00000000-0000-0000-0000-000000000000}"/>
  <bookViews>
    <workbookView showHorizontalScroll="0" showVerticalScroll="0" showSheetTabs="0" xWindow="54560" yWindow="4330" windowWidth="28090" windowHeight="15290" xr2:uid="{00000000-000D-0000-FFFF-FFFF00000000}"/>
  </bookViews>
  <sheets>
    <sheet name="Ark1" sheetId="1" r:id="rId1"/>
    <sheet name="Ark2" sheetId="2" r:id="rId2"/>
    <sheet name="Ark3" sheetId="3" r:id="rId3"/>
  </sheets>
  <definedNames>
    <definedName name="Antal_rum" comment="Vælg fra listen">'Ark1'!$B$57</definedName>
    <definedName name="Hus" comment="Der kan bygges et hus ved at klikke her.">'Ark1'!#REF!</definedName>
    <definedName name="_xlnm.Print_Area" localSheetId="0">'Ark1'!$A$1:$H$78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" i="1" l="1"/>
  <c r="J62" i="1"/>
  <c r="K62" i="1" s="1"/>
  <c r="H65" i="1" s="1"/>
  <c r="F210" i="1" l="1"/>
  <c r="F207" i="1" s="1"/>
  <c r="H26" i="1" l="1"/>
  <c r="H67" i="1" s="1"/>
</calcChain>
</file>

<file path=xl/sharedStrings.xml><?xml version="1.0" encoding="utf-8"?>
<sst xmlns="http://schemas.openxmlformats.org/spreadsheetml/2006/main" count="80" uniqueCount="75">
  <si>
    <t>kr.</t>
  </si>
  <si>
    <t>Akeqanngitsumik tamakkiisumik ilaannakortumilluunniit ineqartitaanerup nalinga Akileraartarnermut Aqutsisoqarfiup</t>
  </si>
  <si>
    <t>uani.</t>
  </si>
  <si>
    <t>aningaasartuutit sulisitsisup akilertarsimappagit.</t>
  </si>
  <si>
    <t>Innaallagissamik, imermik kiassarneqarnermillu atuisimanermut aningaasartuutiviit ilanngunneqassapput, tamakkununnga</t>
  </si>
  <si>
    <t>Akeqanngitsumik ineqartitaasoqarpa?</t>
  </si>
  <si>
    <t xml:space="preserve">Ullut qassiuneri </t>
  </si>
  <si>
    <t>Akeqanngitsumik ineeqqami ineqarnerup nalingata naatsorsornera</t>
  </si>
  <si>
    <t>Ullut qassiuneri</t>
  </si>
  <si>
    <t>Piffissami ineqartitap nammineq akiliutai (innaallagiaq,kiassarneq il.il. Immikkut akilersinneqartarsiamanngippata)</t>
  </si>
  <si>
    <t>Makku arlaat amigaataappat:</t>
  </si>
  <si>
    <t>1. Uffarfik/anartarfik imermik kuutsinneqartartoq</t>
  </si>
  <si>
    <t>3. Innaallagiaq</t>
  </si>
  <si>
    <t>4. Imeqarneq imaluunniit imermut tanki</t>
  </si>
  <si>
    <t>5. Kissarsuut gassitortoq imaluunniit innaallagissamoortoq</t>
  </si>
  <si>
    <t>Initat qaasiuneri</t>
  </si>
  <si>
    <t>Inigisaq sulisitsisumit pequssersugaava?</t>
  </si>
  <si>
    <t>Akeqanngitsumik tamakkiisumik ilaannakortumilluunniit innaallagiaqarpa, kiassarneqarpa il.il.?</t>
  </si>
  <si>
    <t>(Angerneqarpat ataaniittut akineqassapput)</t>
  </si>
  <si>
    <t>Piffissami innaallagissamut, kiassarnermut il.il. aningaasartuutiviit</t>
  </si>
  <si>
    <t>Piffissami innaallagissamut, kiassarnermut il.il. aningaasartuutit nammineq akilikkat</t>
  </si>
  <si>
    <t>Immersugaq una nammineerluni nalunaarsuiffimmut ilanngunneqarluarsinnaavoq, taamaalilluni kingusinnerusukkut akileraarutitigut misissuinissanut atatillugu nassiuteqquneqassanngimmat</t>
  </si>
  <si>
    <t>Ilaqutariinnut ataatsinut illu aamma illu marloqiusaq ilaqutariinnulluunniit arlariinnut inissiaq:</t>
  </si>
  <si>
    <t>Inigisaq m2-inngorlugu:</t>
  </si>
  <si>
    <t xml:space="preserve"> </t>
  </si>
  <si>
    <t>2. Kiassaateqarfimmit kiassarneqarneq/uuliamik/ innaallagissamillu kiassarneqarneq</t>
  </si>
  <si>
    <t>Ilaqutariinnut ataatsinut illu aamma illu marloqiusaq</t>
  </si>
  <si>
    <t>Ingerlatsinermut akiliut</t>
  </si>
  <si>
    <t>Aningaasaliissutinut akiliut</t>
  </si>
  <si>
    <t>Aap</t>
  </si>
  <si>
    <t>Naagga</t>
  </si>
  <si>
    <t>Uffarfik</t>
  </si>
  <si>
    <t>Kiassarneq</t>
  </si>
  <si>
    <t>Innaallagiaq</t>
  </si>
  <si>
    <t>Imeq</t>
  </si>
  <si>
    <t>Gassi</t>
  </si>
  <si>
    <t>Oqorsaatit</t>
  </si>
  <si>
    <t>Ullormut nalinga</t>
  </si>
  <si>
    <t>Ilaqutariinnut arlariinnut inissiaq</t>
  </si>
  <si>
    <t xml:space="preserve">Naatsorsuinermi iluaqutissatut skema  - Akeqanngitsumik ineqartitaanerup (utaqqiisaasumik inigisat </t>
  </si>
  <si>
    <t>ilanngullugit) nalingata naatsorsuusiorneqarnera</t>
  </si>
  <si>
    <t>Katinnera akileraarusersorneqartussaq, A11-mi imm. 148-mut nuuttassat</t>
  </si>
  <si>
    <t>CPR-nr.:</t>
  </si>
  <si>
    <t>B-nr.:</t>
  </si>
  <si>
    <t>Ateq:</t>
  </si>
  <si>
    <t>Najugaq:</t>
  </si>
  <si>
    <t>Postnr.:</t>
  </si>
  <si>
    <t xml:space="preserve">                                  Illoqarfik:</t>
  </si>
  <si>
    <t>Piffissami ineqartitap nammineq akiliutai</t>
  </si>
  <si>
    <t>-</t>
  </si>
  <si>
    <t xml:space="preserve">Pisortanit atugassiissutigineqartumik akeqanngitsumik najugaqarallartunut utaqqiisaasumik najugaqarallartunulluunniit ineqartitsinerup nalinga </t>
  </si>
  <si>
    <t>akeqanngitsumik najugaqarallarpit utaqqiisaasumilluunniit?</t>
  </si>
  <si>
    <t>Akeqanngitsumik tamakkiisumik ilaannakortumilluunniit ineqartitaanerup nalingata naatsorsornera</t>
  </si>
  <si>
    <t>Inoqutigiit allat najugaqatigisat igaffimmut perusuersartarfimmulluunniit aamma atuisinnaatitaappat</t>
  </si>
  <si>
    <t>Antal rum</t>
  </si>
  <si>
    <t>Min</t>
  </si>
  <si>
    <t>Max</t>
  </si>
  <si>
    <r>
      <t xml:space="preserve">Ukioq aningaasarsiorfik:   </t>
    </r>
    <r>
      <rPr>
        <b/>
        <u/>
        <sz val="11"/>
        <color theme="1"/>
        <rFont val="Calibri"/>
        <family val="2"/>
        <scheme val="minor"/>
      </rPr>
      <t>2023</t>
    </r>
  </si>
  <si>
    <t xml:space="preserve">Nalinga ingerlatsinermut aningaasartuutinut aammalu aningaasaliissutinut iluanaarutissanut akiliutinik katitigaavoq.  </t>
  </si>
  <si>
    <t>Ukiumut aningaasarsiorfiusumut 2023-mut ingerlatsinermi aningaasartuutinut akiliut ilaqutariinnut ataatsinut aamma illunut</t>
  </si>
  <si>
    <t>marloqiusanut kvm.-imut 471 kr.-iuvoq, ilaqutariinnullu arlariinnut inissiani kvm.-imut 523 kr.-inik annertussuseqarluni.</t>
  </si>
  <si>
    <t xml:space="preserve">Aningaasaliissutinut iluanaarutissanut akiliut illup pissarsiarinerani nalinganit 1,5 %-iattut naatsorsorneqassaaq. </t>
  </si>
  <si>
    <t>Illup pissarsiarineranut naligitinneqartussaq kvm.-imut minnerpaamik 7.161 kr.-iussaaq annerpaamillu 28.000 kr.-iussalluni.</t>
  </si>
  <si>
    <t>Inigisaq pequsersorneqarsimappat nalinga aamma naatsorsuinermi ilanngunneqassaaq - takuuk nalunaarut qulaani pineqartoq.</t>
  </si>
  <si>
    <t>Inissiami ilaqutarinngisanik allanik aamma inisimasoqartillugu akeqanngitsumik ineqartitaanermut maleruagassat atuutsinneqassapput.</t>
  </si>
  <si>
    <t>2023-mi akeqanngitsumik ineqartitaanermi nali ukiumut 17.902 koruuniunissaa aalajangersarneqarpoq.</t>
  </si>
  <si>
    <t>Akeqanngitsumik ineqarnerup 2023-imi nalinga</t>
  </si>
  <si>
    <t>Ukioq</t>
  </si>
  <si>
    <t>Ukiumi ullut</t>
  </si>
  <si>
    <t>Pequsersorneqarsimaneranut nalinga</t>
  </si>
  <si>
    <t>6. Oqorsaasersuineq, takuuk nalunaarut nr. 148</t>
  </si>
  <si>
    <t>Pissarsiarinerani nalinga</t>
  </si>
  <si>
    <t>Pissarsiarinerani</t>
  </si>
  <si>
    <t>nalunaarutaa nr. 148, 7. oktober 2022-imeersoq naapertorlugu naatsorsorneqassaaq. Nalunaarut aaneqarsinnaavoq</t>
  </si>
  <si>
    <t>Pissarsiarineqarnerani m2-imut akia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</si>
</sst>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&quot;kr.&quot;\ #,##0;[Red]&quot;kr.&quot;\ \-#,##0"/>
    <numFmt numFmtId="165" formatCode="_ * #,##0_ ;_ * \-#,##0_ ;_ * &quot;-&quot;??_ ;_ @_ "/>
    <numFmt numFmtId="166" formatCode="0_ ;\-0\ 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48">
    <xf numFmtId="0" fontId="0" fillId="0" borderId="0" xfId="0"/>
    <xf numFmtId="0" fontId="6" fillId="0" borderId="0" xfId="0" applyFont="1"/>
    <xf numFmtId="0" fontId="5" fillId="3" borderId="0" xfId="0" applyFont="1" applyFill="1"/>
    <xf numFmtId="0" fontId="0" fillId="2" borderId="2" xfId="0" applyFill="1" applyBorder="1" applyProtection="1">
      <protection locked="0" hidden="1"/>
    </xf>
    <xf numFmtId="0" fontId="0" fillId="2" borderId="2" xfId="0" applyFill="1" applyBorder="1" applyAlignment="1" applyProtection="1">
      <alignment horizontal="center"/>
      <protection locked="0" hidden="1"/>
    </xf>
    <xf numFmtId="0" fontId="1" fillId="3" borderId="0" xfId="0" applyFont="1" applyFill="1"/>
    <xf numFmtId="0" fontId="9" fillId="3" borderId="0" xfId="0" applyFont="1" applyFill="1"/>
    <xf numFmtId="0" fontId="9" fillId="0" borderId="0" xfId="0" applyFont="1"/>
    <xf numFmtId="0" fontId="0" fillId="0" borderId="0" xfId="0" applyAlignment="1">
      <alignment horizontal="left"/>
    </xf>
    <xf numFmtId="165" fontId="0" fillId="2" borderId="2" xfId="2" applyNumberFormat="1" applyFont="1" applyFill="1" applyBorder="1" applyProtection="1">
      <protection locked="0"/>
    </xf>
    <xf numFmtId="165" fontId="0" fillId="2" borderId="2" xfId="2" applyNumberFormat="1" applyFont="1" applyFill="1" applyBorder="1" applyProtection="1">
      <protection locked="0" hidden="1"/>
    </xf>
    <xf numFmtId="164" fontId="0" fillId="0" borderId="0" xfId="0" applyNumberFormat="1"/>
    <xf numFmtId="0" fontId="7" fillId="3" borderId="0" xfId="0" applyFont="1" applyFill="1"/>
    <xf numFmtId="0" fontId="7" fillId="3" borderId="0" xfId="0" applyFont="1" applyFill="1" applyAlignment="1">
      <alignment horizontal="left" wrapText="1"/>
    </xf>
    <xf numFmtId="165" fontId="0" fillId="4" borderId="1" xfId="2" applyNumberFormat="1" applyFont="1" applyFill="1" applyBorder="1" applyProtection="1">
      <protection hidden="1"/>
    </xf>
    <xf numFmtId="165" fontId="1" fillId="3" borderId="3" xfId="2" applyNumberFormat="1" applyFont="1" applyFill="1" applyBorder="1" applyProtection="1">
      <protection hidden="1"/>
    </xf>
    <xf numFmtId="0" fontId="0" fillId="2" borderId="2" xfId="0" applyFill="1" applyBorder="1" applyProtection="1">
      <protection locked="0"/>
    </xf>
    <xf numFmtId="0" fontId="3" fillId="0" borderId="0" xfId="1" applyProtection="1">
      <protection locked="0" hidden="1"/>
    </xf>
    <xf numFmtId="0" fontId="0" fillId="0" borderId="0" xfId="0" applyAlignment="1">
      <alignment horizontal="center"/>
    </xf>
    <xf numFmtId="165" fontId="0" fillId="4" borderId="0" xfId="2" applyNumberFormat="1" applyFont="1" applyFill="1" applyBorder="1" applyProtection="1">
      <protection hidden="1"/>
    </xf>
    <xf numFmtId="0" fontId="0" fillId="0" borderId="0" xfId="0" applyAlignment="1">
      <alignment horizontal="right"/>
    </xf>
    <xf numFmtId="3" fontId="0" fillId="2" borderId="2" xfId="0" applyNumberFormat="1" applyFill="1" applyBorder="1" applyProtection="1">
      <protection locked="0"/>
    </xf>
    <xf numFmtId="0" fontId="10" fillId="0" borderId="0" xfId="0" applyFont="1"/>
    <xf numFmtId="165" fontId="6" fillId="0" borderId="0" xfId="2" applyNumberFormat="1" applyFont="1" applyFill="1"/>
    <xf numFmtId="0" fontId="11" fillId="0" borderId="0" xfId="0" applyFont="1"/>
    <xf numFmtId="10" fontId="6" fillId="0" borderId="0" xfId="0" applyNumberFormat="1" applyFont="1"/>
    <xf numFmtId="43" fontId="6" fillId="0" borderId="0" xfId="2" applyFont="1" applyFill="1"/>
    <xf numFmtId="166" fontId="6" fillId="0" borderId="0" xfId="2" applyNumberFormat="1" applyFont="1" applyFill="1"/>
    <xf numFmtId="9" fontId="6" fillId="0" borderId="0" xfId="2" applyNumberFormat="1" applyFont="1" applyFill="1"/>
    <xf numFmtId="0" fontId="6" fillId="0" borderId="0" xfId="0" applyFont="1" applyAlignment="1">
      <alignment horizontal="center"/>
    </xf>
    <xf numFmtId="3" fontId="6" fillId="0" borderId="0" xfId="0" applyNumberFormat="1" applyFont="1"/>
    <xf numFmtId="0" fontId="0" fillId="0" borderId="0" xfId="0" applyFont="1"/>
    <xf numFmtId="3" fontId="0" fillId="2" borderId="2" xfId="0" applyNumberFormat="1" applyFill="1" applyBorder="1" applyAlignment="1" applyProtection="1">
      <alignment horizontal="center"/>
      <protection locked="0" hidden="1"/>
    </xf>
    <xf numFmtId="3" fontId="0" fillId="2" borderId="2" xfId="0" applyNumberFormat="1" applyFill="1" applyBorder="1" applyProtection="1">
      <protection locked="0" hidden="1"/>
    </xf>
    <xf numFmtId="0" fontId="6" fillId="0" borderId="0" xfId="0" applyFont="1" applyAlignment="1">
      <alignment horizontal="right"/>
    </xf>
    <xf numFmtId="0" fontId="0" fillId="2" borderId="5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/>
    <xf numFmtId="0" fontId="2" fillId="0" borderId="0" xfId="0" applyFont="1" applyAlignment="1">
      <alignment horizontal="center"/>
    </xf>
    <xf numFmtId="0" fontId="7" fillId="3" borderId="0" xfId="0" applyFont="1" applyFill="1" applyAlignment="1">
      <alignment horizontal="left" wrapText="1"/>
    </xf>
  </cellXfs>
  <cellStyles count="3">
    <cellStyle name="Komma" xfId="2" builtinId="3"/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ka.gl/~/media/Skattestyrelsen/Meddelelser%20foer%202008/Meddelelser%20fra%202021/Nr142%20Beskatning%20af%20hel%20eller%20delvis%20fri%20bolig%202022%20Grl%20%20DK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36"/>
  <sheetViews>
    <sheetView showGridLines="0" tabSelected="1" zoomScaleNormal="100" zoomScaleSheetLayoutView="110" workbookViewId="0">
      <selection activeCell="B72" sqref="B72:E72"/>
    </sheetView>
  </sheetViews>
  <sheetFormatPr defaultRowHeight="14.5" x14ac:dyDescent="0.35"/>
  <cols>
    <col min="1" max="1" width="22.1796875" customWidth="1"/>
    <col min="2" max="2" width="10.453125" customWidth="1"/>
    <col min="3" max="3" width="27.453125" customWidth="1"/>
    <col min="4" max="4" width="9.1796875" customWidth="1"/>
    <col min="5" max="5" width="44.1796875" customWidth="1"/>
    <col min="6" max="6" width="9.1796875" customWidth="1"/>
    <col min="7" max="7" width="3.7265625" customWidth="1"/>
    <col min="8" max="8" width="13.81640625" customWidth="1"/>
    <col min="9" max="9" width="9.1796875" style="1"/>
    <col min="10" max="10" width="13.54296875" style="1" bestFit="1" customWidth="1"/>
    <col min="11" max="19" width="9.1796875" style="1"/>
  </cols>
  <sheetData>
    <row r="1" spans="1:22" ht="18.5" x14ac:dyDescent="0.45">
      <c r="A1" s="46" t="s">
        <v>39</v>
      </c>
      <c r="B1" s="46"/>
      <c r="C1" s="46"/>
      <c r="D1" s="46"/>
      <c r="E1" s="46"/>
      <c r="F1" s="46"/>
      <c r="G1" s="46"/>
      <c r="H1" s="46"/>
      <c r="I1" s="22"/>
      <c r="J1" s="22"/>
      <c r="T1" s="1"/>
      <c r="U1" s="1"/>
      <c r="V1" s="1"/>
    </row>
    <row r="2" spans="1:22" ht="18.5" x14ac:dyDescent="0.45">
      <c r="A2" s="46" t="s">
        <v>40</v>
      </c>
      <c r="B2" s="46"/>
      <c r="C2" s="46"/>
      <c r="D2" s="46"/>
      <c r="E2" s="46"/>
      <c r="F2" s="46"/>
      <c r="G2" s="46"/>
      <c r="H2" s="46"/>
      <c r="I2" s="22"/>
      <c r="J2" s="22"/>
      <c r="T2" s="1"/>
      <c r="U2" s="1"/>
      <c r="V2" s="1"/>
    </row>
    <row r="3" spans="1:22" ht="15.75" customHeight="1" x14ac:dyDescent="0.35">
      <c r="A3" s="45" t="s">
        <v>57</v>
      </c>
      <c r="B3" s="45"/>
      <c r="C3" s="45"/>
      <c r="T3" s="1"/>
      <c r="U3" s="1"/>
      <c r="V3" s="1"/>
    </row>
    <row r="4" spans="1:22" x14ac:dyDescent="0.35">
      <c r="T4" s="1"/>
      <c r="U4" s="1"/>
      <c r="V4" s="1"/>
    </row>
    <row r="5" spans="1:22" x14ac:dyDescent="0.35">
      <c r="A5" t="s">
        <v>1</v>
      </c>
      <c r="T5" s="1"/>
      <c r="U5" s="1"/>
      <c r="V5" s="1"/>
    </row>
    <row r="6" spans="1:22" ht="15" customHeight="1" x14ac:dyDescent="0.35">
      <c r="A6" s="38" t="s">
        <v>73</v>
      </c>
      <c r="B6" s="38"/>
      <c r="C6" s="38"/>
      <c r="D6" s="38"/>
      <c r="E6" s="38"/>
      <c r="F6" s="38"/>
      <c r="G6" s="38"/>
      <c r="H6" s="17" t="s">
        <v>2</v>
      </c>
      <c r="J6" s="23"/>
      <c r="T6" s="1"/>
      <c r="U6" s="1"/>
      <c r="V6" s="1"/>
    </row>
    <row r="7" spans="1:22" x14ac:dyDescent="0.35">
      <c r="A7" t="s">
        <v>58</v>
      </c>
      <c r="J7" s="23"/>
      <c r="T7" s="1"/>
      <c r="U7" s="1"/>
      <c r="V7" s="1"/>
    </row>
    <row r="8" spans="1:22" x14ac:dyDescent="0.35">
      <c r="J8" s="23"/>
      <c r="T8" s="1"/>
      <c r="U8" s="1"/>
      <c r="V8" s="1"/>
    </row>
    <row r="9" spans="1:22" x14ac:dyDescent="0.35">
      <c r="A9" t="s">
        <v>59</v>
      </c>
      <c r="J9" s="23"/>
      <c r="T9" s="1"/>
      <c r="U9" s="1"/>
      <c r="V9" s="1"/>
    </row>
    <row r="10" spans="1:22" x14ac:dyDescent="0.35">
      <c r="A10" t="s">
        <v>60</v>
      </c>
      <c r="J10" s="23"/>
      <c r="T10" s="1"/>
      <c r="U10" s="1"/>
      <c r="V10" s="1"/>
    </row>
    <row r="11" spans="1:22" x14ac:dyDescent="0.35">
      <c r="T11" s="1"/>
      <c r="U11" s="1"/>
      <c r="V11" s="1"/>
    </row>
    <row r="12" spans="1:22" x14ac:dyDescent="0.35">
      <c r="A12" t="s">
        <v>61</v>
      </c>
      <c r="J12" s="23"/>
      <c r="T12" s="1"/>
      <c r="U12" s="1"/>
      <c r="V12" s="1"/>
    </row>
    <row r="13" spans="1:22" x14ac:dyDescent="0.35">
      <c r="A13" s="11" t="s">
        <v>62</v>
      </c>
      <c r="B13" s="11"/>
      <c r="C13" s="11"/>
      <c r="D13" s="11"/>
      <c r="E13" s="11"/>
      <c r="T13" s="1"/>
      <c r="U13" s="1"/>
      <c r="V13" s="1"/>
    </row>
    <row r="14" spans="1:22" x14ac:dyDescent="0.35">
      <c r="T14" s="1"/>
      <c r="U14" s="1"/>
      <c r="V14" s="1"/>
    </row>
    <row r="15" spans="1:22" x14ac:dyDescent="0.35">
      <c r="A15" s="40" t="s">
        <v>4</v>
      </c>
      <c r="B15" s="40"/>
      <c r="C15" s="40"/>
      <c r="D15" s="40"/>
      <c r="E15" s="40"/>
      <c r="F15" s="40"/>
      <c r="G15" s="40"/>
      <c r="H15" s="40"/>
      <c r="J15" s="23"/>
      <c r="T15" s="1"/>
      <c r="U15" s="1"/>
      <c r="V15" s="1"/>
    </row>
    <row r="16" spans="1:22" x14ac:dyDescent="0.35">
      <c r="A16" s="8" t="s">
        <v>3</v>
      </c>
      <c r="B16" s="8"/>
      <c r="C16" s="8"/>
      <c r="D16" s="8"/>
      <c r="E16" s="8"/>
      <c r="F16" s="8"/>
      <c r="G16" s="8"/>
      <c r="H16" s="8"/>
      <c r="J16" s="23"/>
      <c r="T16" s="1"/>
      <c r="U16" s="1"/>
      <c r="V16" s="1"/>
    </row>
    <row r="17" spans="1:22" x14ac:dyDescent="0.35">
      <c r="J17" s="23"/>
      <c r="T17" s="1"/>
      <c r="U17" s="1"/>
      <c r="V17" s="1"/>
    </row>
    <row r="18" spans="1:22" x14ac:dyDescent="0.35">
      <c r="A18" t="s">
        <v>63</v>
      </c>
      <c r="T18" s="1"/>
      <c r="U18" s="1"/>
      <c r="V18" s="1"/>
    </row>
    <row r="19" spans="1:22" x14ac:dyDescent="0.35">
      <c r="T19" s="1"/>
      <c r="U19" s="1"/>
      <c r="V19" s="1"/>
    </row>
    <row r="20" spans="1:22" x14ac:dyDescent="0.35">
      <c r="A20" t="s">
        <v>64</v>
      </c>
      <c r="T20" s="1"/>
      <c r="U20" s="1"/>
      <c r="V20" s="1"/>
    </row>
    <row r="21" spans="1:22" x14ac:dyDescent="0.35">
      <c r="A21" t="s">
        <v>65</v>
      </c>
      <c r="T21" s="1"/>
      <c r="U21" s="1"/>
      <c r="V21" s="1"/>
    </row>
    <row r="22" spans="1:22" x14ac:dyDescent="0.35">
      <c r="T22" s="1"/>
      <c r="U22" s="1"/>
      <c r="V22" s="1"/>
    </row>
    <row r="23" spans="1:22" x14ac:dyDescent="0.35">
      <c r="A23" s="12" t="s">
        <v>7</v>
      </c>
      <c r="B23" s="2"/>
      <c r="C23" s="2"/>
      <c r="D23" s="2"/>
      <c r="E23" s="2"/>
      <c r="F23" s="2"/>
      <c r="G23" s="2"/>
      <c r="H23" s="2"/>
      <c r="T23" s="1"/>
      <c r="U23" s="1"/>
      <c r="V23" s="1"/>
    </row>
    <row r="24" spans="1:22" ht="5.25" customHeight="1" x14ac:dyDescent="0.35">
      <c r="T24" s="1"/>
      <c r="U24" s="1"/>
      <c r="V24" s="1"/>
    </row>
    <row r="25" spans="1:22" x14ac:dyDescent="0.35">
      <c r="A25" s="38" t="s">
        <v>5</v>
      </c>
      <c r="J25" s="23"/>
      <c r="T25" s="1"/>
      <c r="U25" s="1"/>
      <c r="V25" s="1"/>
    </row>
    <row r="26" spans="1:22" x14ac:dyDescent="0.35">
      <c r="A26" s="38"/>
      <c r="B26" s="4"/>
      <c r="E26" t="s">
        <v>6</v>
      </c>
      <c r="F26" s="4"/>
      <c r="H26" s="19">
        <f>IF(B26=F204,0,F26*F207)</f>
        <v>0</v>
      </c>
      <c r="J26" s="23"/>
      <c r="T26" s="1"/>
      <c r="U26" s="1"/>
      <c r="V26" s="1"/>
    </row>
    <row r="27" spans="1:22" x14ac:dyDescent="0.35">
      <c r="A27" t="s">
        <v>48</v>
      </c>
      <c r="G27" s="20" t="s">
        <v>49</v>
      </c>
      <c r="H27" s="21"/>
      <c r="T27" s="1"/>
      <c r="U27" s="1"/>
      <c r="V27" s="1"/>
    </row>
    <row r="28" spans="1:22" x14ac:dyDescent="0.35">
      <c r="T28" s="1"/>
      <c r="U28" s="1"/>
      <c r="V28" s="1"/>
    </row>
    <row r="29" spans="1:22" ht="15" customHeight="1" x14ac:dyDescent="0.35">
      <c r="A29" s="47" t="s">
        <v>50</v>
      </c>
      <c r="B29" s="47"/>
      <c r="C29" s="47"/>
      <c r="D29" s="47"/>
      <c r="E29" s="47"/>
      <c r="F29" s="47"/>
      <c r="G29" s="47"/>
      <c r="H29" s="47"/>
      <c r="T29" s="1"/>
      <c r="U29" s="1"/>
      <c r="V29" s="1"/>
    </row>
    <row r="30" spans="1:22" ht="5.25" customHeight="1" x14ac:dyDescent="0.35">
      <c r="T30" s="1"/>
      <c r="U30" s="1"/>
      <c r="V30" s="1"/>
    </row>
    <row r="31" spans="1:22" x14ac:dyDescent="0.35">
      <c r="A31" t="s">
        <v>51</v>
      </c>
      <c r="D31" s="4"/>
      <c r="E31" t="s">
        <v>8</v>
      </c>
      <c r="F31" s="4"/>
      <c r="T31" s="1"/>
      <c r="U31" s="1"/>
      <c r="V31" s="1"/>
    </row>
    <row r="32" spans="1:22" x14ac:dyDescent="0.35">
      <c r="E32" t="s">
        <v>15</v>
      </c>
      <c r="F32" s="4"/>
      <c r="T32" s="1"/>
      <c r="U32" s="1"/>
      <c r="V32" s="1"/>
    </row>
    <row r="33" spans="1:22" x14ac:dyDescent="0.35">
      <c r="T33" s="1"/>
      <c r="U33" s="1"/>
      <c r="V33" s="1"/>
    </row>
    <row r="34" spans="1:22" x14ac:dyDescent="0.35">
      <c r="A34" t="s">
        <v>53</v>
      </c>
      <c r="F34" s="4"/>
      <c r="H34" s="19">
        <f>IF(D31=F204,0,(F31/30)*IF(F34=F203,F32*1000,IF(F32&lt;1,0,VLOOKUP(F32,A211:B225,2))))</f>
        <v>0</v>
      </c>
      <c r="T34" s="1"/>
      <c r="U34" s="1"/>
      <c r="V34" s="1"/>
    </row>
    <row r="35" spans="1:22" x14ac:dyDescent="0.35">
      <c r="A35" t="s">
        <v>48</v>
      </c>
      <c r="H35" s="21"/>
      <c r="T35" s="1"/>
      <c r="U35" s="1"/>
      <c r="V35" s="1"/>
    </row>
    <row r="36" spans="1:22" x14ac:dyDescent="0.35">
      <c r="T36" s="1"/>
      <c r="U36" s="1"/>
      <c r="V36" s="1"/>
    </row>
    <row r="37" spans="1:22" ht="15" customHeight="1" x14ac:dyDescent="0.35">
      <c r="A37" s="47" t="s">
        <v>52</v>
      </c>
      <c r="B37" s="47"/>
      <c r="C37" s="47"/>
      <c r="D37" s="47"/>
      <c r="E37" s="47"/>
      <c r="F37" s="13"/>
      <c r="G37" s="13"/>
      <c r="H37" s="13"/>
      <c r="T37" s="1"/>
      <c r="U37" s="1"/>
      <c r="V37" s="1"/>
    </row>
    <row r="38" spans="1:22" ht="5.25" customHeight="1" x14ac:dyDescent="0.35">
      <c r="T38" s="1"/>
      <c r="U38" s="1"/>
      <c r="V38" s="1"/>
    </row>
    <row r="39" spans="1:22" x14ac:dyDescent="0.35">
      <c r="A39" s="38" t="s">
        <v>5</v>
      </c>
      <c r="T39" s="1"/>
      <c r="U39" s="1"/>
      <c r="V39" s="1"/>
    </row>
    <row r="40" spans="1:22" x14ac:dyDescent="0.35">
      <c r="A40" s="38"/>
      <c r="B40" s="4"/>
      <c r="E40" t="s">
        <v>8</v>
      </c>
      <c r="F40" s="4"/>
      <c r="T40" s="1"/>
      <c r="U40" s="1"/>
      <c r="V40" s="1"/>
    </row>
    <row r="41" spans="1:22" ht="6" customHeight="1" x14ac:dyDescent="0.35">
      <c r="T41" s="1"/>
      <c r="U41" s="1"/>
      <c r="V41" s="1"/>
    </row>
    <row r="42" spans="1:22" ht="15" customHeight="1" x14ac:dyDescent="0.35">
      <c r="A42" s="40" t="s">
        <v>9</v>
      </c>
      <c r="B42" s="40"/>
      <c r="C42" s="40"/>
      <c r="D42" s="40"/>
      <c r="E42" s="41"/>
      <c r="F42" s="9"/>
      <c r="G42" t="s">
        <v>0</v>
      </c>
      <c r="T42" s="1"/>
      <c r="U42" s="1"/>
      <c r="V42" s="1"/>
    </row>
    <row r="43" spans="1:22" ht="6" customHeight="1" x14ac:dyDescent="0.35">
      <c r="T43" s="1"/>
      <c r="U43" s="1"/>
      <c r="V43" s="1"/>
    </row>
    <row r="44" spans="1:22" x14ac:dyDescent="0.35">
      <c r="A44" s="43" t="s">
        <v>22</v>
      </c>
      <c r="B44" s="43"/>
      <c r="C44" s="43"/>
      <c r="F44" t="s">
        <v>24</v>
      </c>
      <c r="T44" s="1"/>
      <c r="U44" s="1"/>
      <c r="V44" s="1"/>
    </row>
    <row r="45" spans="1:22" x14ac:dyDescent="0.35">
      <c r="A45" s="43"/>
      <c r="B45" s="43"/>
      <c r="C45" s="43"/>
      <c r="E45" s="3"/>
      <c r="T45" s="1"/>
      <c r="U45" s="1"/>
      <c r="V45" s="1"/>
    </row>
    <row r="46" spans="1:22" x14ac:dyDescent="0.35">
      <c r="T46" s="1"/>
      <c r="U46" s="1"/>
      <c r="V46" s="1"/>
    </row>
    <row r="47" spans="1:22" x14ac:dyDescent="0.35">
      <c r="A47" t="s">
        <v>23</v>
      </c>
      <c r="B47" s="4"/>
      <c r="E47" t="s">
        <v>74</v>
      </c>
      <c r="F47" s="32"/>
      <c r="T47" s="1"/>
      <c r="U47" s="1"/>
      <c r="V47" s="1"/>
    </row>
    <row r="48" spans="1:22" ht="8.25" customHeight="1" x14ac:dyDescent="0.35">
      <c r="T48" s="1"/>
      <c r="U48" s="1"/>
      <c r="V48" s="1"/>
    </row>
    <row r="49" spans="1:22" x14ac:dyDescent="0.35">
      <c r="A49" s="40" t="s">
        <v>10</v>
      </c>
      <c r="B49" s="40"/>
      <c r="C49" s="40"/>
      <c r="D49" t="s">
        <v>11</v>
      </c>
      <c r="F49" s="4"/>
      <c r="T49" s="1"/>
      <c r="U49" s="1"/>
      <c r="V49" s="1"/>
    </row>
    <row r="50" spans="1:22" x14ac:dyDescent="0.35">
      <c r="D50" s="43" t="s">
        <v>25</v>
      </c>
      <c r="E50" s="43"/>
      <c r="T50" s="1"/>
      <c r="U50" s="1"/>
      <c r="V50" s="1"/>
    </row>
    <row r="51" spans="1:22" x14ac:dyDescent="0.35">
      <c r="D51" s="43"/>
      <c r="E51" s="44"/>
      <c r="F51" s="4"/>
      <c r="T51" s="1"/>
      <c r="U51" s="1"/>
      <c r="V51" s="1"/>
    </row>
    <row r="52" spans="1:22" x14ac:dyDescent="0.35">
      <c r="D52" t="s">
        <v>12</v>
      </c>
      <c r="F52" s="4"/>
      <c r="T52" s="1"/>
      <c r="U52" s="1"/>
      <c r="V52" s="1"/>
    </row>
    <row r="53" spans="1:22" x14ac:dyDescent="0.35">
      <c r="D53" t="s">
        <v>13</v>
      </c>
      <c r="F53" s="4"/>
      <c r="T53" s="1"/>
      <c r="U53" s="1"/>
      <c r="V53" s="1"/>
    </row>
    <row r="54" spans="1:22" x14ac:dyDescent="0.35">
      <c r="D54" t="s">
        <v>14</v>
      </c>
      <c r="F54" s="4"/>
      <c r="T54" s="1"/>
      <c r="U54" s="1"/>
      <c r="V54" s="1"/>
    </row>
    <row r="55" spans="1:22" x14ac:dyDescent="0.35">
      <c r="D55" t="s">
        <v>70</v>
      </c>
      <c r="F55" s="4"/>
      <c r="T55" s="1"/>
      <c r="U55" s="1"/>
      <c r="V55" s="1"/>
    </row>
    <row r="56" spans="1:22" ht="9" customHeight="1" x14ac:dyDescent="0.35">
      <c r="T56" s="1"/>
      <c r="U56" s="1"/>
      <c r="V56" s="1"/>
    </row>
    <row r="57" spans="1:22" x14ac:dyDescent="0.35">
      <c r="B57" s="42"/>
      <c r="C57" s="42"/>
      <c r="E57" t="s">
        <v>16</v>
      </c>
      <c r="F57" s="4"/>
      <c r="T57" s="1"/>
      <c r="U57" s="1"/>
      <c r="V57" s="1"/>
    </row>
    <row r="58" spans="1:22" ht="6.75" customHeight="1" x14ac:dyDescent="0.35">
      <c r="T58" s="1"/>
      <c r="U58" s="1"/>
      <c r="V58" s="1"/>
    </row>
    <row r="59" spans="1:22" x14ac:dyDescent="0.35">
      <c r="A59" s="38" t="s">
        <v>17</v>
      </c>
      <c r="B59" s="38"/>
      <c r="C59" s="38"/>
      <c r="T59" s="1"/>
      <c r="U59" s="1"/>
      <c r="V59" s="1"/>
    </row>
    <row r="60" spans="1:22" x14ac:dyDescent="0.35">
      <c r="A60" s="38"/>
      <c r="B60" s="38"/>
      <c r="C60" s="38"/>
      <c r="D60" s="4"/>
      <c r="E60" t="s">
        <v>18</v>
      </c>
      <c r="T60" s="1"/>
      <c r="U60" s="1"/>
      <c r="V60" s="1"/>
    </row>
    <row r="61" spans="1:22" ht="7.5" customHeight="1" x14ac:dyDescent="0.35">
      <c r="T61" s="1"/>
      <c r="U61" s="1"/>
      <c r="V61" s="1"/>
    </row>
    <row r="62" spans="1:22" x14ac:dyDescent="0.35">
      <c r="A62" s="40" t="s">
        <v>19</v>
      </c>
      <c r="B62" s="40"/>
      <c r="C62" s="41"/>
      <c r="D62" s="10"/>
      <c r="E62" s="8" t="s">
        <v>0</v>
      </c>
      <c r="J62" s="1">
        <f>IF(F40&lt;1,0,IF(B40=F204,0,((1/365*IF(F40="",365,F40))*IF(B40=F204,0,(IF(E45=C200,B47*C201,B47*B201))+(IF(F47="",(E218*B47),IF(F47&lt;=D218,((D218+(IF(F47&lt;D218,-(IF(F49=F203,1000)+IF(F51=F203,1000)+IF(F52=F203,1000)+IF(F53=F203,1000)+IF(F54=F203,1000)+IF(F55=F203,1000)))))*B47),IF(F47&lt;=E218,(F47*B47),IF(F47&gt;E218,(E218*B47)))))*E201)))+IF(D60=F203,D62,0)-IF(D60=F203,(IF(D65&lt;1,0,IF(D65&gt;D62,D62,D65))),0)-F42))</f>
        <v>0</v>
      </c>
      <c r="K62" s="1">
        <f>IF(J62&lt;1,0,IF(F57=F203,J62*(1+F212),J62))</f>
        <v>0</v>
      </c>
      <c r="T62" s="1"/>
      <c r="U62" s="1"/>
      <c r="V62" s="1"/>
    </row>
    <row r="63" spans="1:22" ht="5.25" customHeight="1" x14ac:dyDescent="0.35">
      <c r="T63" s="1"/>
      <c r="U63" s="1"/>
      <c r="V63" s="1"/>
    </row>
    <row r="64" spans="1:22" x14ac:dyDescent="0.35">
      <c r="A64" s="38" t="s">
        <v>20</v>
      </c>
      <c r="B64" s="38"/>
      <c r="C64" s="38"/>
      <c r="T64" s="1"/>
      <c r="U64" s="1"/>
      <c r="V64" s="1"/>
    </row>
    <row r="65" spans="1:22" x14ac:dyDescent="0.35">
      <c r="A65" s="38"/>
      <c r="B65" s="38"/>
      <c r="C65" s="38"/>
      <c r="D65" s="33"/>
      <c r="E65" s="8" t="s">
        <v>0</v>
      </c>
      <c r="H65" s="14">
        <f>IF(K62&lt;1,0,K62)</f>
        <v>0</v>
      </c>
      <c r="T65" s="1"/>
      <c r="U65" s="1"/>
      <c r="V65" s="1"/>
    </row>
    <row r="66" spans="1:22" ht="24.75" customHeight="1" x14ac:dyDescent="0.35">
      <c r="T66" s="1"/>
      <c r="U66" s="1"/>
      <c r="V66" s="1"/>
    </row>
    <row r="67" spans="1:22" s="7" customFormat="1" ht="16" thickBot="1" x14ac:dyDescent="0.4">
      <c r="A67" s="5" t="s">
        <v>41</v>
      </c>
      <c r="B67" s="6"/>
      <c r="C67" s="6"/>
      <c r="D67" s="6"/>
      <c r="E67" s="6"/>
      <c r="F67" s="6"/>
      <c r="G67" s="6"/>
      <c r="H67" s="15">
        <f>IF(IF(B26=F203,(H26-H27),0)+IF(D31=F203,(H34-H35),0)+H65&gt;0,IF(B26=F203,(H26-H27),0)+IF(D31=F203,(H34-H35),0)+H65,0)</f>
        <v>0</v>
      </c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</row>
    <row r="68" spans="1:22" ht="15" thickTop="1" x14ac:dyDescent="0.35">
      <c r="T68" s="1"/>
      <c r="U68" s="1"/>
      <c r="V68" s="1"/>
    </row>
    <row r="69" spans="1:22" x14ac:dyDescent="0.35">
      <c r="A69" s="39" t="s">
        <v>21</v>
      </c>
      <c r="B69" s="39"/>
      <c r="C69" s="39"/>
      <c r="D69" s="39"/>
      <c r="E69" s="39"/>
      <c r="F69" s="39"/>
      <c r="G69" s="39"/>
      <c r="H69" s="39"/>
      <c r="T69" s="1"/>
      <c r="U69" s="1"/>
      <c r="V69" s="1"/>
    </row>
    <row r="70" spans="1:22" x14ac:dyDescent="0.35">
      <c r="A70" s="39"/>
      <c r="B70" s="39"/>
      <c r="C70" s="39"/>
      <c r="D70" s="39"/>
      <c r="E70" s="39"/>
      <c r="F70" s="39"/>
      <c r="G70" s="39"/>
      <c r="H70" s="39"/>
      <c r="T70" s="1"/>
      <c r="U70" s="1"/>
      <c r="V70" s="1"/>
    </row>
    <row r="71" spans="1:22" x14ac:dyDescent="0.35">
      <c r="T71" s="1"/>
      <c r="U71" s="1"/>
      <c r="V71" s="1"/>
    </row>
    <row r="72" spans="1:22" x14ac:dyDescent="0.35">
      <c r="A72" t="s">
        <v>42</v>
      </c>
      <c r="B72" s="35"/>
      <c r="C72" s="36"/>
      <c r="D72" s="36"/>
      <c r="E72" s="37"/>
      <c r="T72" s="1"/>
      <c r="U72" s="1"/>
      <c r="V72" s="1"/>
    </row>
    <row r="73" spans="1:22" x14ac:dyDescent="0.35">
      <c r="T73" s="1"/>
      <c r="U73" s="1"/>
      <c r="V73" s="1"/>
    </row>
    <row r="74" spans="1:22" x14ac:dyDescent="0.35">
      <c r="A74" t="s">
        <v>44</v>
      </c>
      <c r="B74" s="35"/>
      <c r="C74" s="36"/>
      <c r="D74" s="36"/>
      <c r="E74" s="37"/>
      <c r="T74" s="1"/>
      <c r="U74" s="1"/>
      <c r="V74" s="1"/>
    </row>
    <row r="75" spans="1:22" x14ac:dyDescent="0.35">
      <c r="T75" s="1"/>
      <c r="U75" s="1"/>
      <c r="V75" s="1"/>
    </row>
    <row r="76" spans="1:22" x14ac:dyDescent="0.35">
      <c r="A76" t="s">
        <v>45</v>
      </c>
      <c r="B76" s="35"/>
      <c r="C76" s="36"/>
      <c r="D76" s="36"/>
      <c r="E76" s="37"/>
      <c r="T76" s="1"/>
      <c r="U76" s="1"/>
      <c r="V76" s="1"/>
    </row>
    <row r="77" spans="1:22" x14ac:dyDescent="0.35">
      <c r="T77" s="1"/>
      <c r="U77" s="1"/>
      <c r="V77" s="1"/>
    </row>
    <row r="78" spans="1:22" x14ac:dyDescent="0.35">
      <c r="A78" t="s">
        <v>43</v>
      </c>
      <c r="B78" s="16"/>
      <c r="T78" s="1"/>
      <c r="U78" s="1"/>
      <c r="V78" s="1"/>
    </row>
    <row r="79" spans="1:22" x14ac:dyDescent="0.35">
      <c r="T79" s="1"/>
      <c r="U79" s="1"/>
      <c r="V79" s="1"/>
    </row>
    <row r="80" spans="1:22" x14ac:dyDescent="0.35">
      <c r="A80" t="s">
        <v>46</v>
      </c>
      <c r="B80" s="16"/>
      <c r="C80" s="18" t="s">
        <v>47</v>
      </c>
      <c r="D80" s="35"/>
      <c r="E80" s="37"/>
      <c r="T80" s="1"/>
      <c r="U80" s="1"/>
      <c r="V80" s="1"/>
    </row>
    <row r="81" s="1" customFormat="1" x14ac:dyDescent="0.35"/>
    <row r="82" s="1" customFormat="1" x14ac:dyDescent="0.35"/>
    <row r="83" s="1" customFormat="1" x14ac:dyDescent="0.35"/>
    <row r="84" s="1" customFormat="1" x14ac:dyDescent="0.35"/>
    <row r="85" s="1" customFormat="1" x14ac:dyDescent="0.35"/>
    <row r="86" s="1" customFormat="1" x14ac:dyDescent="0.35"/>
    <row r="87" s="1" customFormat="1" x14ac:dyDescent="0.35"/>
    <row r="88" s="1" customFormat="1" x14ac:dyDescent="0.35"/>
    <row r="89" s="1" customFormat="1" x14ac:dyDescent="0.35"/>
    <row r="90" s="1" customFormat="1" x14ac:dyDescent="0.35"/>
    <row r="91" s="1" customFormat="1" x14ac:dyDescent="0.35"/>
    <row r="92" s="1" customFormat="1" x14ac:dyDescent="0.35"/>
    <row r="93" s="1" customFormat="1" x14ac:dyDescent="0.35"/>
    <row r="94" s="1" customFormat="1" x14ac:dyDescent="0.35"/>
    <row r="95" s="1" customFormat="1" x14ac:dyDescent="0.35"/>
    <row r="96" s="1" customFormat="1" x14ac:dyDescent="0.35"/>
    <row r="97" s="1" customFormat="1" x14ac:dyDescent="0.35"/>
    <row r="98" s="1" customFormat="1" x14ac:dyDescent="0.35"/>
    <row r="99" s="1" customFormat="1" x14ac:dyDescent="0.35"/>
    <row r="100" s="1" customFormat="1" x14ac:dyDescent="0.35"/>
    <row r="101" s="1" customFormat="1" x14ac:dyDescent="0.35"/>
    <row r="102" s="1" customFormat="1" x14ac:dyDescent="0.35"/>
    <row r="103" s="1" customFormat="1" x14ac:dyDescent="0.35"/>
    <row r="104" s="1" customFormat="1" x14ac:dyDescent="0.35"/>
    <row r="105" s="1" customFormat="1" x14ac:dyDescent="0.35"/>
    <row r="106" s="1" customFormat="1" x14ac:dyDescent="0.35"/>
    <row r="107" s="1" customFormat="1" x14ac:dyDescent="0.35"/>
    <row r="108" s="1" customFormat="1" x14ac:dyDescent="0.35"/>
    <row r="109" s="1" customFormat="1" x14ac:dyDescent="0.35"/>
    <row r="110" s="1" customFormat="1" x14ac:dyDescent="0.35"/>
    <row r="111" s="1" customFormat="1" x14ac:dyDescent="0.35"/>
    <row r="112" s="1" customFormat="1" x14ac:dyDescent="0.35"/>
    <row r="113" s="1" customFormat="1" x14ac:dyDescent="0.35"/>
    <row r="114" s="1" customFormat="1" x14ac:dyDescent="0.35"/>
    <row r="115" s="1" customFormat="1" x14ac:dyDescent="0.35"/>
    <row r="116" s="1" customFormat="1" x14ac:dyDescent="0.35"/>
    <row r="117" s="1" customFormat="1" x14ac:dyDescent="0.35"/>
    <row r="118" s="1" customFormat="1" x14ac:dyDescent="0.35"/>
    <row r="119" s="1" customFormat="1" x14ac:dyDescent="0.35"/>
    <row r="120" s="1" customFormat="1" x14ac:dyDescent="0.35"/>
    <row r="121" s="1" customFormat="1" x14ac:dyDescent="0.35"/>
    <row r="122" s="1" customFormat="1" x14ac:dyDescent="0.35"/>
    <row r="123" s="1" customFormat="1" x14ac:dyDescent="0.35"/>
    <row r="124" s="1" customFormat="1" x14ac:dyDescent="0.35"/>
    <row r="125" s="1" customFormat="1" x14ac:dyDescent="0.35"/>
    <row r="126" s="1" customFormat="1" x14ac:dyDescent="0.35"/>
    <row r="127" s="1" customFormat="1" x14ac:dyDescent="0.35"/>
    <row r="128" s="1" customFormat="1" x14ac:dyDescent="0.35"/>
    <row r="129" s="1" customFormat="1" x14ac:dyDescent="0.35"/>
    <row r="130" s="1" customFormat="1" x14ac:dyDescent="0.35"/>
    <row r="131" s="1" customFormat="1" x14ac:dyDescent="0.35"/>
    <row r="132" s="1" customFormat="1" x14ac:dyDescent="0.35"/>
    <row r="133" s="1" customFormat="1" x14ac:dyDescent="0.35"/>
    <row r="134" s="1" customFormat="1" x14ac:dyDescent="0.35"/>
    <row r="135" s="1" customFormat="1" x14ac:dyDescent="0.35"/>
    <row r="136" s="1" customFormat="1" x14ac:dyDescent="0.35"/>
    <row r="137" s="1" customFormat="1" x14ac:dyDescent="0.35"/>
    <row r="138" s="1" customFormat="1" x14ac:dyDescent="0.35"/>
    <row r="139" s="1" customFormat="1" x14ac:dyDescent="0.35"/>
    <row r="140" s="1" customFormat="1" x14ac:dyDescent="0.35"/>
    <row r="141" s="1" customFormat="1" x14ac:dyDescent="0.35"/>
    <row r="142" s="1" customFormat="1" x14ac:dyDescent="0.35"/>
    <row r="143" s="1" customFormat="1" x14ac:dyDescent="0.35"/>
    <row r="144" s="1" customFormat="1" x14ac:dyDescent="0.35"/>
    <row r="145" s="1" customFormat="1" x14ac:dyDescent="0.35"/>
    <row r="146" s="1" customFormat="1" x14ac:dyDescent="0.35"/>
    <row r="147" s="1" customFormat="1" x14ac:dyDescent="0.35"/>
    <row r="148" s="1" customFormat="1" x14ac:dyDescent="0.35"/>
    <row r="149" s="1" customFormat="1" x14ac:dyDescent="0.35"/>
    <row r="150" s="1" customFormat="1" x14ac:dyDescent="0.35"/>
    <row r="151" s="1" customFormat="1" x14ac:dyDescent="0.35"/>
    <row r="152" s="1" customFormat="1" x14ac:dyDescent="0.35"/>
    <row r="153" s="1" customFormat="1" x14ac:dyDescent="0.35"/>
    <row r="154" s="1" customFormat="1" x14ac:dyDescent="0.35"/>
    <row r="155" s="1" customFormat="1" x14ac:dyDescent="0.35"/>
    <row r="156" s="1" customFormat="1" x14ac:dyDescent="0.35"/>
    <row r="157" s="1" customFormat="1" x14ac:dyDescent="0.35"/>
    <row r="158" s="1" customFormat="1" x14ac:dyDescent="0.35"/>
    <row r="159" s="1" customFormat="1" x14ac:dyDescent="0.35"/>
    <row r="160" s="1" customFormat="1" x14ac:dyDescent="0.35"/>
    <row r="161" s="1" customFormat="1" x14ac:dyDescent="0.35"/>
    <row r="162" s="1" customFormat="1" x14ac:dyDescent="0.35"/>
    <row r="163" s="1" customFormat="1" x14ac:dyDescent="0.35"/>
    <row r="164" s="1" customFormat="1" x14ac:dyDescent="0.35"/>
    <row r="165" s="1" customFormat="1" x14ac:dyDescent="0.35"/>
    <row r="166" s="1" customFormat="1" x14ac:dyDescent="0.35"/>
    <row r="167" s="1" customFormat="1" x14ac:dyDescent="0.35"/>
    <row r="168" s="1" customFormat="1" x14ac:dyDescent="0.35"/>
    <row r="169" s="1" customFormat="1" x14ac:dyDescent="0.35"/>
    <row r="170" s="1" customFormat="1" x14ac:dyDescent="0.35"/>
    <row r="171" s="1" customFormat="1" x14ac:dyDescent="0.35"/>
    <row r="172" s="1" customFormat="1" x14ac:dyDescent="0.35"/>
    <row r="173" s="1" customFormat="1" x14ac:dyDescent="0.35"/>
    <row r="174" s="1" customFormat="1" x14ac:dyDescent="0.35"/>
    <row r="175" s="1" customFormat="1" x14ac:dyDescent="0.35"/>
    <row r="176" s="1" customFormat="1" x14ac:dyDescent="0.35"/>
    <row r="177" s="1" customFormat="1" x14ac:dyDescent="0.35"/>
    <row r="178" s="1" customFormat="1" x14ac:dyDescent="0.35"/>
    <row r="179" s="1" customFormat="1" x14ac:dyDescent="0.35"/>
    <row r="180" s="1" customFormat="1" x14ac:dyDescent="0.35"/>
    <row r="181" s="1" customFormat="1" x14ac:dyDescent="0.35"/>
    <row r="182" s="1" customFormat="1" x14ac:dyDescent="0.35"/>
    <row r="183" s="1" customFormat="1" x14ac:dyDescent="0.35"/>
    <row r="184" s="1" customFormat="1" x14ac:dyDescent="0.35"/>
    <row r="185" s="1" customFormat="1" x14ac:dyDescent="0.35"/>
    <row r="186" s="1" customFormat="1" x14ac:dyDescent="0.35"/>
    <row r="187" s="1" customFormat="1" x14ac:dyDescent="0.35"/>
    <row r="188" s="1" customFormat="1" x14ac:dyDescent="0.35"/>
    <row r="189" s="1" customFormat="1" x14ac:dyDescent="0.35"/>
    <row r="190" s="1" customFormat="1" x14ac:dyDescent="0.35"/>
    <row r="191" s="1" customFormat="1" x14ac:dyDescent="0.35"/>
    <row r="192" s="1" customFormat="1" x14ac:dyDescent="0.35"/>
    <row r="193" spans="1:6" s="1" customFormat="1" x14ac:dyDescent="0.35"/>
    <row r="194" spans="1:6" s="1" customFormat="1" x14ac:dyDescent="0.35"/>
    <row r="195" spans="1:6" s="1" customFormat="1" x14ac:dyDescent="0.35"/>
    <row r="196" spans="1:6" s="1" customFormat="1" x14ac:dyDescent="0.35"/>
    <row r="197" spans="1:6" s="1" customFormat="1" x14ac:dyDescent="0.35"/>
    <row r="198" spans="1:6" s="1" customFormat="1" x14ac:dyDescent="0.35"/>
    <row r="199" spans="1:6" s="1" customFormat="1" x14ac:dyDescent="0.35"/>
    <row r="200" spans="1:6" s="1" customFormat="1" ht="15.5" x14ac:dyDescent="0.35">
      <c r="A200" s="1" t="s">
        <v>27</v>
      </c>
      <c r="B200" s="24" t="s">
        <v>26</v>
      </c>
      <c r="C200" s="24" t="s">
        <v>38</v>
      </c>
      <c r="E200" s="1" t="s">
        <v>28</v>
      </c>
      <c r="F200" s="1" t="s">
        <v>72</v>
      </c>
    </row>
    <row r="201" spans="1:6" s="1" customFormat="1" ht="14.25" customHeight="1" x14ac:dyDescent="0.35">
      <c r="A201" s="1">
        <v>2023</v>
      </c>
      <c r="B201" s="1">
        <v>471</v>
      </c>
      <c r="C201" s="1">
        <v>523</v>
      </c>
      <c r="E201" s="25">
        <v>1.4999999999999999E-2</v>
      </c>
      <c r="F201" s="26">
        <v>7161</v>
      </c>
    </row>
    <row r="202" spans="1:6" s="1" customFormat="1" x14ac:dyDescent="0.35"/>
    <row r="203" spans="1:6" s="1" customFormat="1" x14ac:dyDescent="0.35">
      <c r="A203" s="1" t="s">
        <v>31</v>
      </c>
      <c r="B203" s="1">
        <v>1000</v>
      </c>
      <c r="F203" s="1" t="s">
        <v>29</v>
      </c>
    </row>
    <row r="204" spans="1:6" s="1" customFormat="1" x14ac:dyDescent="0.35">
      <c r="A204" s="1" t="s">
        <v>32</v>
      </c>
      <c r="B204" s="1">
        <v>1000</v>
      </c>
      <c r="F204" s="1" t="s">
        <v>30</v>
      </c>
    </row>
    <row r="205" spans="1:6" s="1" customFormat="1" x14ac:dyDescent="0.35">
      <c r="A205" s="1" t="s">
        <v>33</v>
      </c>
      <c r="B205" s="1">
        <v>1000</v>
      </c>
    </row>
    <row r="206" spans="1:6" s="1" customFormat="1" x14ac:dyDescent="0.35">
      <c r="A206" s="1" t="s">
        <v>34</v>
      </c>
      <c r="B206" s="1">
        <v>1000</v>
      </c>
      <c r="E206" s="1" t="s">
        <v>66</v>
      </c>
      <c r="F206" s="23">
        <v>17902</v>
      </c>
    </row>
    <row r="207" spans="1:6" s="1" customFormat="1" x14ac:dyDescent="0.35">
      <c r="A207" s="1" t="s">
        <v>35</v>
      </c>
      <c r="B207" s="1">
        <v>1000</v>
      </c>
      <c r="E207" s="1" t="s">
        <v>37</v>
      </c>
      <c r="F207" s="26">
        <f>F206/F210</f>
        <v>49.046575342465751</v>
      </c>
    </row>
    <row r="208" spans="1:6" s="1" customFormat="1" x14ac:dyDescent="0.35">
      <c r="A208" s="1" t="s">
        <v>36</v>
      </c>
      <c r="B208" s="1">
        <v>1000</v>
      </c>
    </row>
    <row r="209" spans="1:6" s="1" customFormat="1" x14ac:dyDescent="0.35">
      <c r="E209" s="1" t="s">
        <v>67</v>
      </c>
      <c r="F209" s="27">
        <v>2023</v>
      </c>
    </row>
    <row r="210" spans="1:6" s="1" customFormat="1" x14ac:dyDescent="0.35">
      <c r="A210" s="1" t="s">
        <v>54</v>
      </c>
      <c r="E210" s="1" t="s">
        <v>68</v>
      </c>
      <c r="F210" s="23">
        <f>IF(OR(MOD(F209,400)=0,AND(MOD(F209,4)= 0, MOD(F209,100)&lt;&gt;0)),366,365)</f>
        <v>365</v>
      </c>
    </row>
    <row r="211" spans="1:6" s="1" customFormat="1" x14ac:dyDescent="0.35">
      <c r="A211" s="1">
        <v>1</v>
      </c>
      <c r="B211" s="1">
        <v>2000</v>
      </c>
      <c r="F211" s="23"/>
    </row>
    <row r="212" spans="1:6" s="1" customFormat="1" x14ac:dyDescent="0.35">
      <c r="A212" s="1">
        <v>2</v>
      </c>
      <c r="B212" s="1">
        <v>2000</v>
      </c>
      <c r="E212" s="1" t="s">
        <v>69</v>
      </c>
      <c r="F212" s="28">
        <v>0.05</v>
      </c>
    </row>
    <row r="213" spans="1:6" s="1" customFormat="1" x14ac:dyDescent="0.35">
      <c r="A213" s="1">
        <v>3</v>
      </c>
      <c r="B213" s="1">
        <v>2500</v>
      </c>
    </row>
    <row r="214" spans="1:6" s="1" customFormat="1" x14ac:dyDescent="0.35">
      <c r="A214" s="1">
        <v>4</v>
      </c>
      <c r="B214" s="1">
        <v>3500</v>
      </c>
    </row>
    <row r="215" spans="1:6" s="1" customFormat="1" x14ac:dyDescent="0.35">
      <c r="A215" s="1">
        <v>5</v>
      </c>
      <c r="B215" s="1">
        <v>4500</v>
      </c>
    </row>
    <row r="216" spans="1:6" s="1" customFormat="1" x14ac:dyDescent="0.35">
      <c r="A216" s="1">
        <v>6</v>
      </c>
      <c r="B216" s="1">
        <v>4500</v>
      </c>
    </row>
    <row r="217" spans="1:6" s="1" customFormat="1" x14ac:dyDescent="0.35">
      <c r="A217" s="1">
        <v>7</v>
      </c>
      <c r="B217" s="1">
        <v>4500</v>
      </c>
      <c r="C217" s="29" t="s">
        <v>71</v>
      </c>
      <c r="D217" s="34" t="s">
        <v>55</v>
      </c>
      <c r="E217" s="34" t="s">
        <v>56</v>
      </c>
    </row>
    <row r="218" spans="1:6" s="1" customFormat="1" x14ac:dyDescent="0.35">
      <c r="A218" s="1">
        <v>8</v>
      </c>
      <c r="B218" s="1">
        <v>4500</v>
      </c>
      <c r="D218" s="30">
        <v>7161</v>
      </c>
      <c r="E218" s="30">
        <v>28000</v>
      </c>
    </row>
    <row r="219" spans="1:6" s="1" customFormat="1" x14ac:dyDescent="0.35">
      <c r="A219" s="1">
        <v>9</v>
      </c>
      <c r="B219" s="1">
        <v>4500</v>
      </c>
    </row>
    <row r="220" spans="1:6" s="1" customFormat="1" x14ac:dyDescent="0.35">
      <c r="A220" s="1">
        <v>10</v>
      </c>
      <c r="B220" s="1">
        <v>4500</v>
      </c>
    </row>
    <row r="221" spans="1:6" s="1" customFormat="1" x14ac:dyDescent="0.35">
      <c r="A221" s="1">
        <v>11</v>
      </c>
      <c r="B221" s="1">
        <v>4500</v>
      </c>
    </row>
    <row r="222" spans="1:6" s="1" customFormat="1" x14ac:dyDescent="0.35">
      <c r="A222" s="1">
        <v>12</v>
      </c>
      <c r="B222" s="1">
        <v>4500</v>
      </c>
    </row>
    <row r="223" spans="1:6" s="1" customFormat="1" x14ac:dyDescent="0.35">
      <c r="A223" s="1">
        <v>13</v>
      </c>
      <c r="B223" s="1">
        <v>4500</v>
      </c>
    </row>
    <row r="224" spans="1:6" s="1" customFormat="1" x14ac:dyDescent="0.35">
      <c r="A224" s="1">
        <v>14</v>
      </c>
      <c r="B224" s="1">
        <v>4500</v>
      </c>
    </row>
    <row r="225" spans="1:19" s="1" customFormat="1" x14ac:dyDescent="0.35">
      <c r="A225" s="1">
        <v>15</v>
      </c>
      <c r="B225" s="1">
        <v>4500</v>
      </c>
    </row>
    <row r="226" spans="1:19" s="1" customFormat="1" x14ac:dyDescent="0.35"/>
    <row r="227" spans="1:19" s="1" customFormat="1" x14ac:dyDescent="0.35"/>
    <row r="228" spans="1:19" s="1" customFormat="1" x14ac:dyDescent="0.35"/>
    <row r="229" spans="1:19" s="1" customFormat="1" x14ac:dyDescent="0.35"/>
    <row r="230" spans="1:19" s="31" customFormat="1" x14ac:dyDescent="0.35"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s="31" customFormat="1" x14ac:dyDescent="0.35"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s="31" customFormat="1" x14ac:dyDescent="0.35"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s="31" customFormat="1" x14ac:dyDescent="0.35"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s="31" customFormat="1" x14ac:dyDescent="0.35"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s="31" customFormat="1" x14ac:dyDescent="0.35"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s="31" customFormat="1" x14ac:dyDescent="0.35"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s="31" customFormat="1" x14ac:dyDescent="0.35"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 s="31" customFormat="1" x14ac:dyDescent="0.35"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 s="31" customFormat="1" x14ac:dyDescent="0.35"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s="31" customFormat="1" x14ac:dyDescent="0.35"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9:19" s="31" customFormat="1" x14ac:dyDescent="0.35"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9:19" s="31" customFormat="1" x14ac:dyDescent="0.35"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9:19" s="31" customFormat="1" x14ac:dyDescent="0.35"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9:19" s="31" customFormat="1" x14ac:dyDescent="0.35"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9:19" s="31" customFormat="1" x14ac:dyDescent="0.35"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9:19" s="31" customFormat="1" x14ac:dyDescent="0.35"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9:19" s="31" customFormat="1" x14ac:dyDescent="0.35"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9:19" s="31" customFormat="1" x14ac:dyDescent="0.35"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9:19" s="31" customFormat="1" x14ac:dyDescent="0.35"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9:19" s="31" customFormat="1" x14ac:dyDescent="0.35"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9:19" s="31" customFormat="1" x14ac:dyDescent="0.35"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9:19" s="31" customFormat="1" x14ac:dyDescent="0.35"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9:19" s="31" customFormat="1" x14ac:dyDescent="0.35"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9:19" s="31" customFormat="1" x14ac:dyDescent="0.35"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9:19" s="31" customFormat="1" x14ac:dyDescent="0.35"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9:19" s="31" customFormat="1" x14ac:dyDescent="0.35"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9:19" s="31" customFormat="1" x14ac:dyDescent="0.35"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9:19" s="31" customFormat="1" x14ac:dyDescent="0.35"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9:19" s="31" customFormat="1" x14ac:dyDescent="0.35"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9:19" s="31" customFormat="1" x14ac:dyDescent="0.35"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9:19" s="31" customFormat="1" x14ac:dyDescent="0.35"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9:19" s="31" customFormat="1" x14ac:dyDescent="0.35"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9:19" s="31" customFormat="1" x14ac:dyDescent="0.35"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9:19" s="31" customFormat="1" x14ac:dyDescent="0.35"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9:19" s="31" customFormat="1" x14ac:dyDescent="0.35"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9:19" s="31" customFormat="1" x14ac:dyDescent="0.35"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9:19" s="31" customFormat="1" x14ac:dyDescent="0.35"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9:19" s="31" customFormat="1" x14ac:dyDescent="0.35"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9:19" s="31" customFormat="1" x14ac:dyDescent="0.35"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9:19" s="31" customFormat="1" x14ac:dyDescent="0.35"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9:19" s="31" customFormat="1" x14ac:dyDescent="0.35"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9:19" s="31" customFormat="1" x14ac:dyDescent="0.35"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9:19" s="31" customFormat="1" x14ac:dyDescent="0.35"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9:19" s="31" customFormat="1" x14ac:dyDescent="0.35"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9:19" s="31" customFormat="1" x14ac:dyDescent="0.35"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9:19" s="31" customFormat="1" x14ac:dyDescent="0.35"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9:19" s="31" customFormat="1" x14ac:dyDescent="0.35"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9:19" s="31" customFormat="1" x14ac:dyDescent="0.35"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9:19" s="31" customFormat="1" x14ac:dyDescent="0.35"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9:19" s="31" customFormat="1" x14ac:dyDescent="0.35"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9:19" s="31" customFormat="1" x14ac:dyDescent="0.35"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9:19" s="31" customFormat="1" x14ac:dyDescent="0.35"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9:19" s="31" customFormat="1" x14ac:dyDescent="0.35"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9:19" s="31" customFormat="1" x14ac:dyDescent="0.35"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9:19" s="31" customFormat="1" x14ac:dyDescent="0.35"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9:19" s="31" customFormat="1" x14ac:dyDescent="0.35"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9:19" s="31" customFormat="1" x14ac:dyDescent="0.35"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9:19" s="31" customFormat="1" x14ac:dyDescent="0.35"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9:19" s="31" customFormat="1" x14ac:dyDescent="0.35"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9:19" s="31" customFormat="1" x14ac:dyDescent="0.35"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9:19" s="31" customFormat="1" x14ac:dyDescent="0.35"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9:19" s="31" customFormat="1" x14ac:dyDescent="0.35"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9:19" s="31" customFormat="1" x14ac:dyDescent="0.35"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9:19" s="31" customFormat="1" x14ac:dyDescent="0.35"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9:19" s="31" customFormat="1" x14ac:dyDescent="0.35"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9:19" s="31" customFormat="1" x14ac:dyDescent="0.35"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9:19" s="31" customFormat="1" x14ac:dyDescent="0.35"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9:19" s="31" customFormat="1" x14ac:dyDescent="0.35"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9:19" s="31" customFormat="1" x14ac:dyDescent="0.35"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9:19" s="31" customFormat="1" x14ac:dyDescent="0.35"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9:19" s="31" customFormat="1" x14ac:dyDescent="0.35"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9:19" s="31" customFormat="1" x14ac:dyDescent="0.35"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9:19" s="31" customFormat="1" x14ac:dyDescent="0.35"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9:19" s="31" customFormat="1" x14ac:dyDescent="0.35"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9:19" s="31" customFormat="1" x14ac:dyDescent="0.35"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9:19" s="31" customFormat="1" x14ac:dyDescent="0.35"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9:19" s="31" customFormat="1" x14ac:dyDescent="0.35"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9:19" s="31" customFormat="1" x14ac:dyDescent="0.35"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9:19" s="31" customFormat="1" x14ac:dyDescent="0.35"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9:19" s="31" customFormat="1" x14ac:dyDescent="0.35"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9:19" s="31" customFormat="1" x14ac:dyDescent="0.35"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9:19" s="31" customFormat="1" x14ac:dyDescent="0.35"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9:19" s="31" customFormat="1" x14ac:dyDescent="0.35"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9:19" s="31" customFormat="1" x14ac:dyDescent="0.35"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9:19" s="31" customFormat="1" x14ac:dyDescent="0.35"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9:19" s="31" customFormat="1" x14ac:dyDescent="0.35"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9:19" s="31" customFormat="1" x14ac:dyDescent="0.35"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9:19" s="31" customFormat="1" x14ac:dyDescent="0.35"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9:19" s="31" customFormat="1" x14ac:dyDescent="0.35"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9:19" s="31" customFormat="1" x14ac:dyDescent="0.35"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9:19" s="31" customFormat="1" x14ac:dyDescent="0.35"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9:19" s="31" customFormat="1" x14ac:dyDescent="0.35"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9:19" s="31" customFormat="1" x14ac:dyDescent="0.35"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9:19" s="31" customFormat="1" x14ac:dyDescent="0.35"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9:19" s="31" customFormat="1" x14ac:dyDescent="0.35"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9:19" s="31" customFormat="1" x14ac:dyDescent="0.35"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9:19" s="31" customFormat="1" x14ac:dyDescent="0.35"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9:19" s="31" customFormat="1" x14ac:dyDescent="0.35"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9:19" s="31" customFormat="1" x14ac:dyDescent="0.35"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9:19" s="31" customFormat="1" x14ac:dyDescent="0.35"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9:19" s="31" customFormat="1" x14ac:dyDescent="0.35"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9:19" s="31" customFormat="1" x14ac:dyDescent="0.35"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9:19" s="31" customFormat="1" x14ac:dyDescent="0.35"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9:19" s="31" customFormat="1" x14ac:dyDescent="0.35"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9:19" s="31" customFormat="1" x14ac:dyDescent="0.35"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9:19" s="31" customFormat="1" x14ac:dyDescent="0.35"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</sheetData>
  <sheetProtection algorithmName="SHA-512" hashValue="zxCgDBUlzEKdVRnhkfJdSogr9coavlfsPJ2w6iYAF/Ainj3AmJlxdgg9fZKlfykJ9PrM6Muafd8tcqWl56Bykw==" saltValue="Ye8jxLVey+gFOVi/43cixQ==" spinCount="100000" sheet="1" selectLockedCells="1"/>
  <mergeCells count="22">
    <mergeCell ref="A3:C3"/>
    <mergeCell ref="A1:H1"/>
    <mergeCell ref="A2:H2"/>
    <mergeCell ref="A6:G6"/>
    <mergeCell ref="A37:E37"/>
    <mergeCell ref="A25:A26"/>
    <mergeCell ref="A15:H15"/>
    <mergeCell ref="A29:H29"/>
    <mergeCell ref="A49:C49"/>
    <mergeCell ref="A62:C62"/>
    <mergeCell ref="B57:C57"/>
    <mergeCell ref="A42:E42"/>
    <mergeCell ref="A39:A40"/>
    <mergeCell ref="A44:C45"/>
    <mergeCell ref="D50:E51"/>
    <mergeCell ref="A59:C60"/>
    <mergeCell ref="B72:E72"/>
    <mergeCell ref="B74:E74"/>
    <mergeCell ref="B76:E76"/>
    <mergeCell ref="D80:E80"/>
    <mergeCell ref="A64:C65"/>
    <mergeCell ref="A69:H70"/>
  </mergeCells>
  <dataValidations count="10">
    <dataValidation type="list" allowBlank="1" showInputMessage="1" showErrorMessage="1" promptTitle="Toqqaagit" prompt="Talerpiatungaaniittoq qarsuusaq ammut tikkuaqqasoq tooruk, taavalu illu imaluunniit inissiaq toqqarlugu" sqref="E45" xr:uid="{00000000-0002-0000-0000-000000000000}">
      <formula1>$B$200:$C$200</formula1>
    </dataValidation>
    <dataValidation type="list" allowBlank="1" showInputMessage="1" showErrorMessage="1" promptTitle="Toqqaagit" prompt="Talerpiatungaaniittoq qarsuusaq ammut tikkuaqqasoq tooruk, taavalu &quot;Aap&quot; imaluunniit &quot;Naagga&quot; toqqarlugu" sqref="D60 B26:B27 B40 F49 F51:F55 F57 D31 F34" xr:uid="{00000000-0002-0000-0000-000001000000}">
      <formula1>$F$203:$F$204</formula1>
    </dataValidation>
    <dataValidation type="list" allowBlank="1" showInputMessage="1" showErrorMessage="1" sqref="L19" xr:uid="{00000000-0002-0000-0000-000002000000}">
      <formula1>$M$19:$M$22</formula1>
    </dataValidation>
    <dataValidation type="list" allowBlank="1" showInputMessage="1" showErrorMessage="1" promptTitle="Toqqaagit" prompt="Talerpiatungaaniittoq qarsuusaq ammut tikkuaqqasoq tooruk, taavalu inigisaq qassinik initalik toqqarlugu" sqref="B57:C57" xr:uid="{00000000-0002-0000-0000-000003000000}">
      <formula1>$A$210:$A$214</formula1>
    </dataValidation>
    <dataValidation allowBlank="1" showInputMessage="1" showErrorMessage="1" promptTitle="Allakkit" prompt="Ullut qassit akeqanngitsumik ineqartitsisoqarsimanera allassavatit" sqref="F26:F27 F40 F31:F32" xr:uid="{00000000-0002-0000-0000-000004000000}"/>
    <dataValidation allowBlank="1" showInputMessage="1" showErrorMessage="1" promptTitle="Allakkit" prompt="Piffissami nammineq akiliuteqartoqarsimappat akiliutit katinneri uani allanneqassapput_x000a_" sqref="F42" xr:uid="{00000000-0002-0000-0000-000005000000}"/>
    <dataValidation allowBlank="1" showInputMessage="1" showErrorMessage="1" promptTitle="Allaguk" prompt="Inigisap angissusaa m2-inngorlugu allaguk_x000a_" sqref="B47" xr:uid="{00000000-0002-0000-0000-000006000000}"/>
    <dataValidation allowBlank="1" showInputMessage="1" showErrorMessage="1" promptTitle="Allaguk" prompt="Illup naammassillugu sananeqarnerani m2-imut akia allaguk" sqref="F47" xr:uid="{00000000-0002-0000-0000-000007000000}"/>
    <dataValidation allowBlank="1" showInputMessage="1" showErrorMessage="1" promptTitle="Skriv" prompt="Piffissami akeqanngitsumik innaallagissamik, kiassarneqarnermik il.il. atuisimanermut aningaasartuutiviit allakkit_x000a_" sqref="D62" xr:uid="{00000000-0002-0000-0000-000008000000}"/>
    <dataValidation allowBlank="1" showInputMessage="1" showErrorMessage="1" promptTitle="Skriv" prompt="Piffissami innaallagissamik, kiassarneqarnermik il.il. atuisimanermut aningaasartuutiviit sulisitsisumit ilaannakortumik akililerneqarsimatillugit nammineq akiliutigisimasat allanneqassapput" sqref="D65" xr:uid="{00000000-0002-0000-0000-000009000000}"/>
  </dataValidations>
  <hyperlinks>
    <hyperlink ref="H6" r:id="rId1" xr:uid="{00000000-0004-0000-0000-000000000000}"/>
  </hyperlinks>
  <pageMargins left="0.7" right="0.7" top="0.75" bottom="0.75" header="0.3" footer="0.3"/>
  <pageSetup paperSize="9" scale="62" orientation="portrait" r:id="rId2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2</vt:i4>
      </vt:variant>
    </vt:vector>
  </HeadingPairs>
  <TitlesOfParts>
    <vt:vector size="5" baseType="lpstr">
      <vt:lpstr>Ark1</vt:lpstr>
      <vt:lpstr>Ark2</vt:lpstr>
      <vt:lpstr>Ark3</vt:lpstr>
      <vt:lpstr>Antal_rum</vt:lpstr>
      <vt:lpstr>'Ark1'!Udskriftsområde</vt:lpstr>
    </vt:vector>
  </TitlesOfParts>
  <Company>Kalaallit Nunaanni Namminersorlutik Oqartussat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Ferdinand Hammeken</dc:creator>
  <cp:lastModifiedBy>Angutinnguaq Mølgaard</cp:lastModifiedBy>
  <cp:lastPrinted>2022-05-02T16:11:26Z</cp:lastPrinted>
  <dcterms:created xsi:type="dcterms:W3CDTF">2013-02-01T12:54:25Z</dcterms:created>
  <dcterms:modified xsi:type="dcterms:W3CDTF">2022-11-17T15:13:48Z</dcterms:modified>
</cp:coreProperties>
</file>