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lanketter\Vakant - Fri bolig\"/>
    </mc:Choice>
  </mc:AlternateContent>
  <xr:revisionPtr revIDLastSave="0" documentId="8_{1B82A935-0232-490A-87E1-9CF972B1B42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1" sheetId="1" r:id="rId1"/>
  </sheets>
  <definedNames>
    <definedName name="Antal_rum" comment="Vælg fra listen">'Ark1'!$B$78</definedName>
    <definedName name="_xlnm.Print_Area" localSheetId="0">'Ark1'!$A$1:$H$101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" l="1"/>
  <c r="K31" i="1"/>
  <c r="H56" i="1" l="1"/>
  <c r="H39" i="1" l="1"/>
  <c r="H41" i="1" s="1"/>
  <c r="H58" i="1"/>
  <c r="F214" i="1" l="1"/>
  <c r="F211" i="1" l="1"/>
  <c r="H24" i="1" s="1"/>
  <c r="J82" i="1"/>
  <c r="K82" i="1" s="1"/>
  <c r="H84" i="1" s="1"/>
  <c r="H86" i="1" l="1"/>
</calcChain>
</file>

<file path=xl/sharedStrings.xml><?xml version="1.0" encoding="utf-8"?>
<sst xmlns="http://schemas.openxmlformats.org/spreadsheetml/2006/main" count="102" uniqueCount="78">
  <si>
    <t>kr.</t>
  </si>
  <si>
    <t>CPR-nr.:</t>
  </si>
  <si>
    <t>B-nr.:</t>
  </si>
  <si>
    <t>her.</t>
  </si>
  <si>
    <t>Postnr.:</t>
  </si>
  <si>
    <t>-</t>
  </si>
  <si>
    <t>Min</t>
  </si>
  <si>
    <t>Max</t>
  </si>
  <si>
    <t>Akeqanngitsumik tamakkiisumik ilaannakortumilluunniit ineqartitaanerup nalinga Akileraartarnermut Aqutsisoqarfiup</t>
  </si>
  <si>
    <t>Nalinga ingerlatsinermut aningaasartuummut aammalu illup nalingata qaffariaateqarneraranik katitigaavoq.</t>
  </si>
  <si>
    <t>Illup pissarsiarineqarnerani nalinga ukiumut qaffariaateqartinneqarnera 1,5%-imik naleqarpoq.</t>
  </si>
  <si>
    <t>(utaqqiisaasumik inigisat ilanngullugit) nalingata naatsorsuusiorneqarnera</t>
  </si>
  <si>
    <t xml:space="preserve">Naatsorsuinermi iluaqutissatut skema  - Akeqanngitsumik ineqartitaanerup </t>
  </si>
  <si>
    <t>Innaallagissamik, imermik kiassarneqarnermillu atuisimanermut aningaasartuutiviit ilanngunneqassapput, tamakkununnga</t>
  </si>
  <si>
    <t>aningaasartuutit sulisitsisup akilertarsimappagit.</t>
  </si>
  <si>
    <t>Pequsersugaareerneranut tapeq naatsorsuusiornermi ilanngunneqassaaq - qulaani nalunaarut takuuk.</t>
  </si>
  <si>
    <t>Akeqanngitsumik ineeqqami ineqarnerup nalingata naatsorsornera</t>
  </si>
  <si>
    <t>Akeqanngitsumik ineqartitaasoqarpa?</t>
  </si>
  <si>
    <t>Ullut qassiuneri</t>
  </si>
  <si>
    <t>Piffissami ineqartitap nammineq akiliutai</t>
  </si>
  <si>
    <t xml:space="preserve">Pisortanit atugassiissutigineqartumik akeqanngitsumik najugaqarallartunut utaqqiisaasumik </t>
  </si>
  <si>
    <t xml:space="preserve">najugaqarallartunulluunniit ineqartitsinerup nalinga, inissiani immikkoortuni </t>
  </si>
  <si>
    <t>Initat qassiuneri</t>
  </si>
  <si>
    <t>Piffissami innaallagissamut, kiassarnermut il.il. Aningaasartuutiviit</t>
  </si>
  <si>
    <t>Piffissami ineqartitaanermut, innaallagissamut, kiassarnermut il.il. aningaasartuutit nammineq akilikkat</t>
  </si>
  <si>
    <t xml:space="preserve">najugaqarallartunulluunniit ineqartitsinerup nalinga, inoqutigiit ilaasut saniatigut allat igaffimmi </t>
  </si>
  <si>
    <t>perusuersartarfimmi atortorissaarutinut atorneqartunut atuisinnaatitaappata</t>
  </si>
  <si>
    <t>Akeqanngitsumik tamakkiisumik ilaannakortumilluunniit innaallagiaqarpa, kiassarneqarpa il.il.?</t>
  </si>
  <si>
    <t>Piffissami innaallagissamut, kiassarnermut il.il. aningaasartuutiviit</t>
  </si>
  <si>
    <t>Akeqanngitsumik tamakkiisumik ilaannakortumilluunniit ineqartitaanerup nalingata naatsorsornera</t>
  </si>
  <si>
    <t>Piffissami ineqartitap nammineq akiliutai (innaallagiaq,kiassarneq il.il. Immikkut akilersinneqartarsimanngippata)</t>
  </si>
  <si>
    <t>Akeqanngitsumik ineqartitaanerup illup suunera:</t>
  </si>
  <si>
    <t>Inigisaq m2-inngorlugu:</t>
  </si>
  <si>
    <t>Pissarsiarinerani m2-imut akia</t>
  </si>
  <si>
    <t>1. Uffarfik/anartarfik imermik kuutsinneqartartoq</t>
  </si>
  <si>
    <t>2. Kiassaateqarfimmit kiassarneqarneq/uuliamik/</t>
  </si>
  <si>
    <t xml:space="preserve">     innaallagissamillu kiassarneqarneq</t>
  </si>
  <si>
    <t>3. Innaallagiaq</t>
  </si>
  <si>
    <t>4. Imeqarneq imaluunniit imermut tanki</t>
  </si>
  <si>
    <t>5. Kissarsuut gassitortoq imaluunniit innaallagissamoortoq</t>
  </si>
  <si>
    <t>6. Oqorsaasersuineq, takuuk nalunaarut nr. 142</t>
  </si>
  <si>
    <t>Inigisaq sulisitsisumit pequssersugaava?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</si>
  <si>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</si>
  <si>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</t>
  </si>
  <si>
    <t>nassiuteqquneqassanngimmat</t>
  </si>
  <si>
    <t>Ateq:</t>
  </si>
  <si>
    <t>Najugaq:</t>
  </si>
  <si>
    <t>Illoqarfik:</t>
  </si>
  <si>
    <t>Katinnera akileraarusersorneqartussaq, A11-mi imm. 110-mut nuuttassat</t>
  </si>
  <si>
    <t>Ingerlatsinermut akiliut</t>
  </si>
  <si>
    <t>Ilaqutariinnut ataatsinut illunut aammalu illunut affarleriinnut</t>
  </si>
  <si>
    <t>Inissiarsuarnut aamma illunut uiguleriinnut il.il.</t>
  </si>
  <si>
    <t>Aningaasaliissutinut akiliut</t>
  </si>
  <si>
    <t>Aap</t>
  </si>
  <si>
    <t>Naagga</t>
  </si>
  <si>
    <t>Uffarfik</t>
  </si>
  <si>
    <t>Kiassarneq</t>
  </si>
  <si>
    <t>Innaallagiaq</t>
  </si>
  <si>
    <t>Imeq</t>
  </si>
  <si>
    <t>Gassi</t>
  </si>
  <si>
    <t>Initat amerlassusaat</t>
  </si>
  <si>
    <t>Pissarsiarinerani nalinga</t>
  </si>
  <si>
    <t>Akeqanngitsumik ineqarnerup 2022-imi nalinga</t>
  </si>
  <si>
    <t>Ullormut nalinga</t>
  </si>
  <si>
    <t>Oqorsaasersuutit</t>
  </si>
  <si>
    <t>Ukioq</t>
  </si>
  <si>
    <t>Ukiumi ullut</t>
  </si>
  <si>
    <t>Pequsersugaareernerani nalinga</t>
  </si>
  <si>
    <t>Akeqanngitsumik najugaqarallernermi inimut imaluunniit</t>
  </si>
  <si>
    <t xml:space="preserve"> ineeqqamut ataatsimut</t>
  </si>
  <si>
    <t>Makkua arlaat amigaataappat?</t>
  </si>
  <si>
    <t>Akeqanngitsumik najugaqartitaasoqarpa?</t>
  </si>
  <si>
    <r>
      <t xml:space="preserve">Ukioq aningaasarsiorfik:   </t>
    </r>
    <r>
      <rPr>
        <b/>
        <u/>
        <sz val="12"/>
        <color theme="1"/>
        <rFont val="Calibri"/>
        <family val="2"/>
        <scheme val="minor"/>
      </rPr>
      <t>2024</t>
    </r>
  </si>
  <si>
    <t>nalunaarutaa nr. 152, 10. oktober 2023-imeersoq naapertorlugu naatsorsorneqassaaq. Nalunaarut aaneqarsinnaavoq uani</t>
  </si>
  <si>
    <t>Ukiumut aningaasarsiorfiusumut 2024-mut ingerlatsinermi aningaasartuutinut akiliut ilaqutariinnut ataatsinut illunut aammalu illunut</t>
  </si>
  <si>
    <t>affarleriinnut m2-imut 484 koruuniuvoq aamma inissiarsuarnut aamma illunut uiguleriinnut il.il. ukiumut m2-imut 537 koruuninik annertussuseqarluni.</t>
  </si>
  <si>
    <t>Illup pissarsiarineqarnerani naliusoq m2-imut minnerpaamik 7.361 koruuniuvoq m2-imullu annerpaamik 35.000 koruuniulluni.</t>
  </si>
  <si>
    <t>Akeqanngitsumik ineqartitaanermi nalinga ukiumut 18.403 koruunimut aalajangersarneqarpoq.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</si>
</sst>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/>
    <xf numFmtId="0" fontId="0" fillId="2" borderId="2" xfId="0" applyFill="1" applyBorder="1" applyAlignment="1" applyProtection="1">
      <alignment horizontal="center"/>
      <protection locked="0" hidden="1"/>
    </xf>
    <xf numFmtId="0" fontId="8" fillId="0" borderId="0" xfId="0" applyFont="1"/>
    <xf numFmtId="0" fontId="0" fillId="0" borderId="0" xfId="0" applyAlignment="1">
      <alignment horizontal="left"/>
    </xf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0" fontId="0" fillId="2" borderId="2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9" fillId="0" borderId="0" xfId="0" applyFont="1"/>
    <xf numFmtId="0" fontId="0" fillId="2" borderId="2" xfId="0" applyFill="1" applyBorder="1" applyAlignment="1" applyProtection="1">
      <alignment horizontal="center"/>
      <protection locked="0"/>
    </xf>
    <xf numFmtId="167" fontId="0" fillId="4" borderId="1" xfId="2" applyNumberFormat="1" applyFont="1" applyFill="1" applyBorder="1" applyProtection="1">
      <protection hidden="1"/>
    </xf>
    <xf numFmtId="167" fontId="0" fillId="4" borderId="2" xfId="2" applyNumberFormat="1" applyFont="1" applyFill="1" applyBorder="1" applyAlignment="1" applyProtection="1">
      <alignment horizontal="right"/>
      <protection hidden="1"/>
    </xf>
    <xf numFmtId="3" fontId="0" fillId="2" borderId="2" xfId="0" applyNumberFormat="1" applyFill="1" applyBorder="1" applyAlignment="1" applyProtection="1">
      <alignment horizontal="right"/>
      <protection locked="0"/>
    </xf>
    <xf numFmtId="0" fontId="10" fillId="0" borderId="0" xfId="0" applyFont="1"/>
    <xf numFmtId="165" fontId="6" fillId="0" borderId="0" xfId="2" applyNumberFormat="1" applyFont="1" applyFill="1"/>
    <xf numFmtId="3" fontId="0" fillId="2" borderId="2" xfId="0" applyNumberForma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 hidden="1"/>
    </xf>
    <xf numFmtId="0" fontId="11" fillId="0" borderId="0" xfId="0" applyFont="1"/>
    <xf numFmtId="0" fontId="12" fillId="0" borderId="0" xfId="0" applyFont="1"/>
    <xf numFmtId="0" fontId="14" fillId="0" borderId="0" xfId="0" applyFont="1"/>
    <xf numFmtId="10" fontId="6" fillId="0" borderId="0" xfId="0" applyNumberFormat="1" applyFont="1"/>
    <xf numFmtId="43" fontId="6" fillId="0" borderId="0" xfId="2" applyFont="1" applyFill="1"/>
    <xf numFmtId="166" fontId="6" fillId="0" borderId="0" xfId="2" applyNumberFormat="1" applyFont="1" applyFill="1"/>
    <xf numFmtId="9" fontId="6" fillId="0" borderId="0" xfId="2" applyNumberFormat="1" applyFont="1" applyFill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13" fillId="5" borderId="0" xfId="0" applyFont="1" applyFill="1"/>
    <xf numFmtId="0" fontId="5" fillId="5" borderId="0" xfId="0" applyFont="1" applyFill="1"/>
    <xf numFmtId="3" fontId="0" fillId="5" borderId="0" xfId="0" applyNumberFormat="1" applyFill="1" applyAlignment="1" applyProtection="1">
      <alignment horizontal="right"/>
      <protection locked="0"/>
    </xf>
    <xf numFmtId="3" fontId="1" fillId="6" borderId="3" xfId="2" applyNumberFormat="1" applyFont="1" applyFill="1" applyBorder="1" applyProtection="1">
      <protection hidden="1"/>
    </xf>
    <xf numFmtId="167" fontId="4" fillId="4" borderId="1" xfId="2" applyNumberFormat="1" applyFont="1" applyFill="1" applyBorder="1" applyProtection="1">
      <protection hidden="1"/>
    </xf>
    <xf numFmtId="165" fontId="6" fillId="0" borderId="0" xfId="0" applyNumberFormat="1" applyFont="1"/>
    <xf numFmtId="0" fontId="0" fillId="5" borderId="0" xfId="0" applyFill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15" fillId="0" borderId="0" xfId="0" applyFont="1"/>
    <xf numFmtId="0" fontId="7" fillId="0" borderId="0" xfId="0" applyFont="1" applyAlignment="1">
      <alignment horizontal="left"/>
    </xf>
    <xf numFmtId="0" fontId="3" fillId="0" borderId="0" xfId="1" applyAlignment="1" applyProtection="1">
      <alignment horizontal="center"/>
      <protection locked="0" hidden="1"/>
    </xf>
    <xf numFmtId="164" fontId="0" fillId="0" borderId="0" xfId="0" applyNumberFormat="1"/>
    <xf numFmtId="0" fontId="16" fillId="5" borderId="0" xfId="0" applyFont="1" applyFill="1" applyAlignment="1">
      <alignment wrapText="1"/>
    </xf>
    <xf numFmtId="0" fontId="1" fillId="5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6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0" borderId="4" xfId="0" applyBorder="1" applyAlignment="1">
      <alignment horizontal="left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2" borderId="5" xfId="0" applyFill="1" applyBorder="1" applyAlignment="1" applyProtection="1">
      <alignment horizontal="left"/>
      <protection locked="0" hidden="1"/>
    </xf>
    <xf numFmtId="0" fontId="0" fillId="2" borderId="6" xfId="0" applyFill="1" applyBorder="1" applyAlignment="1" applyProtection="1">
      <alignment horizontal="left"/>
      <protection locked="0" hidden="1"/>
    </xf>
    <xf numFmtId="0" fontId="0" fillId="0" borderId="0" xfId="0" applyFont="1"/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emner/borger/meddelelser/meddelelser-fra-2021?sc_lang=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3"/>
  <sheetViews>
    <sheetView showGridLines="0" tabSelected="1" zoomScaleNormal="100" workbookViewId="0">
      <selection activeCell="H25" sqref="H25"/>
    </sheetView>
  </sheetViews>
  <sheetFormatPr defaultRowHeight="15" x14ac:dyDescent="0.25"/>
  <cols>
    <col min="1" max="1" width="13.7109375" customWidth="1"/>
    <col min="3" max="3" width="24.28515625" customWidth="1"/>
    <col min="4" max="4" width="9.140625" customWidth="1"/>
    <col min="5" max="5" width="52.140625" customWidth="1"/>
    <col min="6" max="6" width="9.140625" customWidth="1"/>
    <col min="7" max="7" width="3.7109375" customWidth="1"/>
    <col min="8" max="8" width="14.85546875" customWidth="1"/>
    <col min="9" max="9" width="9.140625" style="1"/>
    <col min="10" max="10" width="13.5703125" style="1" bestFit="1" customWidth="1"/>
    <col min="11" max="11" width="13.85546875" style="1" customWidth="1"/>
    <col min="12" max="17" width="9.140625" style="1"/>
  </cols>
  <sheetData>
    <row r="1" spans="1:22" ht="18.75" x14ac:dyDescent="0.3">
      <c r="A1" s="45" t="s">
        <v>12</v>
      </c>
      <c r="B1" s="45"/>
      <c r="C1" s="45"/>
      <c r="D1" s="45"/>
      <c r="E1" s="45"/>
      <c r="F1" s="45"/>
      <c r="G1" s="45"/>
      <c r="H1" s="45"/>
      <c r="I1" s="20"/>
      <c r="J1" s="20"/>
    </row>
    <row r="2" spans="1:22" ht="18.75" x14ac:dyDescent="0.3">
      <c r="A2" s="45" t="s">
        <v>11</v>
      </c>
      <c r="B2" s="45"/>
      <c r="C2" s="45"/>
      <c r="D2" s="45"/>
      <c r="E2" s="45"/>
      <c r="F2" s="45"/>
      <c r="G2" s="45"/>
      <c r="H2" s="45"/>
      <c r="I2" s="20"/>
      <c r="J2" s="20"/>
    </row>
    <row r="3" spans="1:22" ht="15.75" x14ac:dyDescent="0.25">
      <c r="A3" s="47" t="s">
        <v>72</v>
      </c>
      <c r="B3" s="47"/>
      <c r="C3" s="47"/>
    </row>
    <row r="4" spans="1:22" ht="8.1" customHeight="1" x14ac:dyDescent="0.25"/>
    <row r="5" spans="1:22" x14ac:dyDescent="0.25">
      <c r="A5" s="46" t="s">
        <v>8</v>
      </c>
      <c r="B5" s="46"/>
      <c r="C5" s="46"/>
      <c r="D5" s="46"/>
      <c r="E5" s="46"/>
      <c r="F5" s="46"/>
      <c r="G5" s="46"/>
      <c r="H5" s="46"/>
    </row>
    <row r="6" spans="1:22" x14ac:dyDescent="0.25">
      <c r="A6" t="s">
        <v>73</v>
      </c>
      <c r="H6" s="41" t="s">
        <v>3</v>
      </c>
      <c r="J6" s="17"/>
    </row>
    <row r="7" spans="1:22" x14ac:dyDescent="0.25">
      <c r="A7" s="46" t="s">
        <v>9</v>
      </c>
      <c r="B7" s="46"/>
      <c r="C7" s="46"/>
      <c r="D7" s="46"/>
      <c r="E7" s="46"/>
      <c r="F7" s="46"/>
      <c r="G7" s="46"/>
      <c r="J7" s="17"/>
    </row>
    <row r="8" spans="1:22" ht="8.1" customHeight="1" x14ac:dyDescent="0.25">
      <c r="J8" s="17"/>
    </row>
    <row r="9" spans="1:22" x14ac:dyDescent="0.25">
      <c r="A9" s="46" t="s">
        <v>74</v>
      </c>
      <c r="B9" s="46"/>
      <c r="C9" s="46"/>
      <c r="D9" s="46"/>
      <c r="E9" s="46"/>
      <c r="F9" s="46"/>
      <c r="G9" s="46"/>
      <c r="H9" s="46"/>
      <c r="J9" s="17"/>
    </row>
    <row r="10" spans="1:22" x14ac:dyDescent="0.25">
      <c r="A10" s="46" t="s">
        <v>75</v>
      </c>
      <c r="B10" s="46"/>
      <c r="C10" s="46"/>
      <c r="D10" s="46"/>
      <c r="E10" s="46"/>
      <c r="F10" s="46"/>
      <c r="G10" s="46"/>
      <c r="H10" s="46"/>
      <c r="J10" s="17"/>
    </row>
    <row r="11" spans="1:22" ht="8.1" customHeight="1" x14ac:dyDescent="0.25">
      <c r="R11" s="11"/>
      <c r="S11" s="11"/>
      <c r="T11" s="11"/>
      <c r="U11" s="11"/>
      <c r="V11" s="11"/>
    </row>
    <row r="12" spans="1:22" x14ac:dyDescent="0.25">
      <c r="A12" s="46" t="s">
        <v>10</v>
      </c>
      <c r="B12" s="46"/>
      <c r="C12" s="46"/>
      <c r="D12" s="46"/>
      <c r="E12" s="46"/>
      <c r="F12" s="46"/>
      <c r="G12" s="46"/>
      <c r="H12" s="46"/>
      <c r="J12" s="17"/>
      <c r="R12" s="11"/>
      <c r="S12" s="11"/>
      <c r="T12" s="11"/>
      <c r="U12" s="11"/>
      <c r="V12" s="11"/>
    </row>
    <row r="13" spans="1:22" x14ac:dyDescent="0.25">
      <c r="A13" s="42" t="s">
        <v>76</v>
      </c>
      <c r="B13" s="42"/>
      <c r="C13" s="42"/>
      <c r="D13" s="42"/>
      <c r="E13" s="42"/>
      <c r="F13" s="42"/>
      <c r="G13" s="42"/>
      <c r="R13" s="11"/>
      <c r="S13" s="11"/>
      <c r="T13" s="11"/>
      <c r="U13" s="11"/>
      <c r="V13" s="11"/>
    </row>
    <row r="14" spans="1:22" ht="8.1" customHeight="1" x14ac:dyDescent="0.25">
      <c r="R14" s="11"/>
      <c r="S14" s="11"/>
      <c r="T14" s="11"/>
      <c r="U14" s="11"/>
      <c r="V14" s="11"/>
    </row>
    <row r="15" spans="1:22" x14ac:dyDescent="0.25">
      <c r="A15" s="46" t="s">
        <v>13</v>
      </c>
      <c r="B15" s="46"/>
      <c r="C15" s="46"/>
      <c r="D15" s="46"/>
      <c r="E15" s="46"/>
      <c r="F15" s="46"/>
      <c r="G15" s="46"/>
      <c r="H15" s="46"/>
      <c r="J15" s="17"/>
      <c r="R15" s="11"/>
      <c r="S15" s="11"/>
      <c r="T15" s="11"/>
      <c r="U15" s="11"/>
      <c r="V15" s="11"/>
    </row>
    <row r="16" spans="1:22" x14ac:dyDescent="0.25">
      <c r="A16" s="46" t="s">
        <v>14</v>
      </c>
      <c r="B16" s="46"/>
      <c r="C16" s="46"/>
      <c r="D16" s="46"/>
      <c r="E16" s="46"/>
      <c r="F16" s="46"/>
      <c r="G16" s="46"/>
      <c r="H16" s="46"/>
      <c r="J16" s="17"/>
      <c r="R16" s="11"/>
      <c r="S16" s="11"/>
      <c r="T16" s="11"/>
      <c r="U16" s="11"/>
      <c r="V16" s="11"/>
    </row>
    <row r="17" spans="1:24" ht="8.1" customHeight="1" x14ac:dyDescent="0.25">
      <c r="A17" s="4"/>
      <c r="B17" s="4"/>
      <c r="C17" s="4"/>
      <c r="D17" s="4"/>
      <c r="E17" s="4"/>
      <c r="F17" s="4"/>
      <c r="G17" s="4"/>
      <c r="H17" s="4"/>
      <c r="J17" s="17"/>
      <c r="R17" s="11"/>
      <c r="S17" s="11"/>
      <c r="T17" s="11"/>
      <c r="U17" s="11"/>
      <c r="V17" s="11"/>
    </row>
    <row r="18" spans="1:24" ht="15" customHeight="1" x14ac:dyDescent="0.25">
      <c r="A18" s="46" t="s">
        <v>15</v>
      </c>
      <c r="B18" s="46"/>
      <c r="C18" s="46"/>
      <c r="D18" s="46"/>
      <c r="E18" s="46"/>
      <c r="F18" s="46"/>
      <c r="G18" s="46"/>
      <c r="H18" s="46"/>
      <c r="J18" s="17"/>
      <c r="R18" s="11"/>
      <c r="S18" s="11"/>
      <c r="T18" s="11"/>
      <c r="U18" s="11"/>
      <c r="V18" s="11"/>
      <c r="W18" s="11"/>
    </row>
    <row r="19" spans="1:24" ht="8.1" customHeight="1" x14ac:dyDescent="0.25">
      <c r="A19" s="4"/>
      <c r="B19" s="4"/>
      <c r="C19" s="4"/>
      <c r="D19" s="4"/>
      <c r="E19" s="4"/>
      <c r="F19" s="4"/>
      <c r="R19" s="11"/>
      <c r="S19" s="11"/>
      <c r="T19" s="11"/>
      <c r="U19" s="11"/>
      <c r="V19" s="11"/>
      <c r="W19" s="11"/>
    </row>
    <row r="20" spans="1:24" x14ac:dyDescent="0.25">
      <c r="A20" s="46" t="s">
        <v>77</v>
      </c>
      <c r="B20" s="46"/>
      <c r="C20" s="46"/>
      <c r="D20" s="46"/>
      <c r="E20" s="46"/>
      <c r="F20" s="46"/>
      <c r="G20" s="46"/>
      <c r="H20" s="46"/>
      <c r="R20" s="11"/>
      <c r="S20" s="11"/>
      <c r="T20" s="11"/>
      <c r="U20" s="11"/>
      <c r="V20" s="11"/>
      <c r="W20" s="11"/>
    </row>
    <row r="21" spans="1:24" ht="8.1" customHeight="1" x14ac:dyDescent="0.25">
      <c r="R21" s="11"/>
      <c r="S21" s="11"/>
      <c r="T21" s="11"/>
      <c r="U21" s="11"/>
      <c r="V21" s="11"/>
      <c r="W21" s="11"/>
    </row>
    <row r="22" spans="1:24" ht="15.75" x14ac:dyDescent="0.25">
      <c r="A22" s="49" t="s">
        <v>16</v>
      </c>
      <c r="B22" s="49"/>
      <c r="C22" s="49"/>
      <c r="D22" s="49"/>
      <c r="E22" s="49"/>
      <c r="F22" s="49"/>
      <c r="G22" s="49"/>
      <c r="H22" s="32"/>
      <c r="R22" s="11"/>
      <c r="S22" s="11"/>
      <c r="T22" s="11"/>
      <c r="U22" s="11"/>
      <c r="V22" s="11"/>
      <c r="W22" s="11"/>
    </row>
    <row r="23" spans="1:24" ht="5.25" customHeight="1" x14ac:dyDescent="0.25">
      <c r="R23" s="11"/>
      <c r="S23" s="11"/>
      <c r="T23" s="11"/>
      <c r="U23" s="11"/>
      <c r="V23" s="11"/>
      <c r="W23" s="11"/>
    </row>
    <row r="24" spans="1:24" x14ac:dyDescent="0.25">
      <c r="A24" t="s">
        <v>17</v>
      </c>
      <c r="D24" s="2"/>
      <c r="E24" s="8" t="s">
        <v>18</v>
      </c>
      <c r="F24" s="2"/>
      <c r="H24" s="14">
        <f>IF(D24=F208,0,F24*F211)</f>
        <v>0</v>
      </c>
      <c r="J24" s="17"/>
      <c r="R24" s="11"/>
      <c r="S24" s="11"/>
      <c r="T24" s="11"/>
      <c r="U24" s="11"/>
      <c r="V24" s="11"/>
      <c r="W24" s="11"/>
    </row>
    <row r="25" spans="1:24" x14ac:dyDescent="0.25">
      <c r="A25" s="46" t="s">
        <v>19</v>
      </c>
      <c r="B25" s="46"/>
      <c r="C25" s="46"/>
      <c r="G25" s="9" t="s">
        <v>5</v>
      </c>
      <c r="H25" s="15"/>
      <c r="R25" s="11"/>
      <c r="S25" s="11"/>
      <c r="T25" s="11"/>
      <c r="U25" s="11"/>
      <c r="V25" s="11"/>
      <c r="W25" s="11"/>
    </row>
    <row r="26" spans="1:24" ht="8.1" customHeight="1" x14ac:dyDescent="0.25">
      <c r="G26" s="9"/>
      <c r="H26" s="33"/>
      <c r="R26" s="11"/>
      <c r="S26" s="11"/>
      <c r="T26" s="11"/>
      <c r="U26" s="11"/>
      <c r="V26" s="11"/>
      <c r="W26" s="11"/>
    </row>
    <row r="27" spans="1:24" ht="15.75" customHeight="1" x14ac:dyDescent="0.25">
      <c r="A27" s="49" t="s">
        <v>20</v>
      </c>
      <c r="B27" s="49"/>
      <c r="C27" s="49"/>
      <c r="D27" s="49"/>
      <c r="E27" s="49"/>
      <c r="F27" s="49"/>
      <c r="G27" s="49"/>
      <c r="H27" s="3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11"/>
    </row>
    <row r="28" spans="1:24" ht="15.75" x14ac:dyDescent="0.25">
      <c r="A28" s="49" t="s">
        <v>21</v>
      </c>
      <c r="B28" s="49"/>
      <c r="C28" s="49"/>
      <c r="D28" s="49"/>
      <c r="E28" s="49"/>
      <c r="F28" s="49"/>
      <c r="G28" s="49"/>
      <c r="H28" s="32"/>
      <c r="I28" s="39"/>
      <c r="Q28" s="11"/>
      <c r="R28" s="11"/>
      <c r="S28" s="11"/>
      <c r="T28" s="11"/>
      <c r="U28" s="11"/>
      <c r="V28" s="11"/>
      <c r="W28" s="11"/>
      <c r="X28" s="11"/>
    </row>
    <row r="29" spans="1:24" ht="6" customHeight="1" x14ac:dyDescent="0.25">
      <c r="G29" s="9"/>
      <c r="H29" s="11"/>
      <c r="Q29" s="11"/>
      <c r="R29" s="11"/>
      <c r="S29" s="11"/>
      <c r="T29" s="11"/>
      <c r="U29" s="11"/>
      <c r="V29" s="11"/>
      <c r="W29" s="11"/>
    </row>
    <row r="30" spans="1:24" x14ac:dyDescent="0.25">
      <c r="A30" s="46" t="s">
        <v>71</v>
      </c>
      <c r="B30" s="46"/>
      <c r="C30" s="50"/>
      <c r="D30" s="12"/>
      <c r="E30" s="8" t="s">
        <v>18</v>
      </c>
      <c r="F30" s="12"/>
      <c r="G30" s="9"/>
      <c r="H30" s="11"/>
      <c r="Q30" s="11"/>
      <c r="R30" s="11"/>
      <c r="S30" s="11"/>
      <c r="T30" s="11"/>
      <c r="U30" s="11"/>
      <c r="V30" s="11"/>
      <c r="W30" s="11"/>
    </row>
    <row r="31" spans="1:24" x14ac:dyDescent="0.25">
      <c r="E31" s="8" t="s">
        <v>22</v>
      </c>
      <c r="F31" s="12"/>
      <c r="G31" s="9"/>
      <c r="H31" s="11"/>
      <c r="K31" s="1">
        <f>IF(D30=F208,0,IF(F30&gt;360,360/30,(F30/30))*IF(F31&lt;1,0,VLOOKUP(F31,A215:B229,2)))</f>
        <v>0</v>
      </c>
      <c r="Q31" s="11"/>
      <c r="R31" s="11"/>
      <c r="S31" s="11"/>
      <c r="T31" s="11"/>
      <c r="U31" s="11"/>
      <c r="V31" s="11"/>
      <c r="W31" s="11"/>
    </row>
    <row r="32" spans="1:24" ht="8.1" customHeight="1" x14ac:dyDescent="0.25">
      <c r="F32" s="9"/>
      <c r="G32" s="11"/>
      <c r="H32" s="11"/>
      <c r="Q32" s="11"/>
      <c r="R32" s="11"/>
      <c r="S32" s="11"/>
      <c r="T32" s="11"/>
      <c r="U32" s="11"/>
      <c r="V32" s="11"/>
      <c r="W32" s="11"/>
    </row>
    <row r="33" spans="1:23" x14ac:dyDescent="0.25">
      <c r="A33" s="46" t="s">
        <v>19</v>
      </c>
      <c r="B33" s="46"/>
      <c r="C33" s="46"/>
      <c r="D33" s="46"/>
      <c r="E33" s="46"/>
      <c r="G33" s="9" t="s">
        <v>5</v>
      </c>
      <c r="H33" s="10"/>
      <c r="Q33" s="11"/>
      <c r="R33" s="11"/>
      <c r="S33" s="11"/>
      <c r="T33" s="11"/>
      <c r="U33" s="11"/>
      <c r="V33" s="11"/>
      <c r="W33" s="11"/>
    </row>
    <row r="34" spans="1:23" ht="8.1" customHeight="1" x14ac:dyDescent="0.25">
      <c r="F34" s="9"/>
      <c r="G34" s="11"/>
      <c r="H34" s="11"/>
      <c r="Q34" s="11"/>
      <c r="R34" s="11"/>
      <c r="S34" s="11"/>
      <c r="T34" s="11"/>
      <c r="U34" s="11"/>
      <c r="V34" s="11"/>
      <c r="W34" s="11"/>
    </row>
    <row r="35" spans="1:23" x14ac:dyDescent="0.25">
      <c r="A35" s="46" t="s">
        <v>27</v>
      </c>
      <c r="B35" s="46"/>
      <c r="C35" s="46"/>
      <c r="D35" s="46"/>
      <c r="E35" s="50"/>
      <c r="F35" s="2"/>
      <c r="Q35" s="11"/>
      <c r="R35" s="11"/>
      <c r="S35" s="11"/>
      <c r="T35" s="11"/>
      <c r="U35" s="11"/>
      <c r="V35" s="11"/>
      <c r="W35" s="11"/>
    </row>
    <row r="36" spans="1:23" ht="7.5" customHeight="1" x14ac:dyDescent="0.25">
      <c r="Q36" s="11"/>
      <c r="R36" s="11"/>
      <c r="S36" s="11"/>
      <c r="T36" s="11"/>
      <c r="U36" s="11"/>
      <c r="V36" s="11"/>
      <c r="W36" s="11"/>
    </row>
    <row r="37" spans="1:23" x14ac:dyDescent="0.25">
      <c r="A37" s="46" t="s">
        <v>28</v>
      </c>
      <c r="B37" s="46"/>
      <c r="C37" s="46"/>
      <c r="D37" s="46"/>
      <c r="E37" s="50"/>
      <c r="F37" s="6"/>
      <c r="G37" s="4" t="s">
        <v>0</v>
      </c>
      <c r="Q37" s="11"/>
      <c r="R37" s="11"/>
      <c r="S37" s="11"/>
      <c r="T37" s="11"/>
      <c r="U37" s="11"/>
      <c r="V37" s="11"/>
      <c r="W37" s="11"/>
    </row>
    <row r="38" spans="1:23" ht="7.5" customHeight="1" x14ac:dyDescent="0.25">
      <c r="Q38" s="11"/>
      <c r="R38" s="11"/>
      <c r="S38" s="11"/>
      <c r="T38" s="11"/>
      <c r="U38" s="11"/>
      <c r="V38" s="11"/>
      <c r="W38" s="11"/>
    </row>
    <row r="39" spans="1:23" x14ac:dyDescent="0.25">
      <c r="A39" s="46" t="s">
        <v>24</v>
      </c>
      <c r="B39" s="46"/>
      <c r="C39" s="46"/>
      <c r="D39" s="46"/>
      <c r="E39" s="50"/>
      <c r="F39" s="19"/>
      <c r="G39" s="4" t="s">
        <v>0</v>
      </c>
      <c r="H39" s="13">
        <f>IF(IF(F35=F208,0,IF(F37&lt;0,0,F37)-IF(F39&lt;0,0,F39))&lt;0,0,IF(F35=F208,0,IF(F37&lt;0,0,F37)-IF(F39&lt;0,0,F39)))</f>
        <v>0</v>
      </c>
      <c r="Q39" s="11"/>
      <c r="R39" s="11"/>
      <c r="S39" s="11"/>
      <c r="T39" s="11"/>
      <c r="U39" s="11"/>
      <c r="V39" s="11"/>
      <c r="W39" s="11"/>
    </row>
    <row r="40" spans="1:23" ht="8.1" customHeight="1" x14ac:dyDescent="0.25">
      <c r="F40" s="9"/>
      <c r="G40" s="11"/>
      <c r="H40" s="11"/>
      <c r="Q40" s="11"/>
      <c r="R40" s="11"/>
      <c r="S40" s="11"/>
      <c r="T40" s="11"/>
      <c r="U40" s="11"/>
      <c r="V40" s="11"/>
      <c r="W40" s="11"/>
    </row>
    <row r="41" spans="1:23" ht="16.5" thickBot="1" x14ac:dyDescent="0.3">
      <c r="A41" s="48" t="s">
        <v>48</v>
      </c>
      <c r="B41" s="48"/>
      <c r="C41" s="48"/>
      <c r="D41" s="48"/>
      <c r="E41" s="48"/>
      <c r="F41" s="48"/>
      <c r="G41" s="48"/>
      <c r="H41" s="34">
        <f>IF(D30=F208,0,IF(IF(K31&lt;0,0,K31)+IF(H39&lt;0,0,H39)-IF(H33&lt;0,0,H33)&lt;0,0,IF(K31&lt;0,0,K31)+IF(H39&lt;0,0,H39)-IF(H33&lt;0,0,H33)))</f>
        <v>0</v>
      </c>
      <c r="Q41" s="11"/>
      <c r="R41" s="11"/>
      <c r="S41" s="11"/>
      <c r="T41" s="11"/>
      <c r="U41" s="11"/>
      <c r="V41" s="11"/>
      <c r="W41" s="11"/>
    </row>
    <row r="42" spans="1:23" ht="8.1" customHeight="1" thickTop="1" x14ac:dyDescent="0.25">
      <c r="G42" s="9"/>
      <c r="H42" s="11"/>
      <c r="Q42" s="11"/>
      <c r="R42" s="11"/>
      <c r="S42" s="11"/>
      <c r="T42" s="11"/>
      <c r="U42" s="11"/>
      <c r="V42" s="11"/>
      <c r="W42" s="11"/>
    </row>
    <row r="43" spans="1:23" ht="15.75" x14ac:dyDescent="0.25">
      <c r="A43" s="49" t="s">
        <v>20</v>
      </c>
      <c r="B43" s="49"/>
      <c r="C43" s="49"/>
      <c r="D43" s="49"/>
      <c r="E43" s="49"/>
      <c r="F43" s="49"/>
      <c r="G43" s="49"/>
      <c r="H43" s="31"/>
      <c r="I43" s="22"/>
      <c r="Q43" s="11"/>
      <c r="R43" s="11"/>
      <c r="S43" s="11"/>
      <c r="T43" s="11"/>
      <c r="U43" s="11"/>
      <c r="V43" s="11"/>
      <c r="W43" s="11"/>
    </row>
    <row r="44" spans="1:23" ht="15.75" x14ac:dyDescent="0.25">
      <c r="A44" s="49" t="s">
        <v>25</v>
      </c>
      <c r="B44" s="49"/>
      <c r="C44" s="49"/>
      <c r="D44" s="49"/>
      <c r="E44" s="49"/>
      <c r="F44" s="49"/>
      <c r="G44" s="49"/>
      <c r="H44" s="31"/>
      <c r="I44" s="22"/>
      <c r="Q44" s="11"/>
      <c r="R44" s="11"/>
      <c r="S44" s="11"/>
      <c r="T44" s="11"/>
      <c r="U44" s="11"/>
      <c r="V44" s="11"/>
      <c r="W44" s="11"/>
    </row>
    <row r="45" spans="1:23" ht="15.75" x14ac:dyDescent="0.25">
      <c r="A45" s="49" t="s">
        <v>26</v>
      </c>
      <c r="B45" s="49"/>
      <c r="C45" s="49"/>
      <c r="D45" s="49"/>
      <c r="E45" s="49"/>
      <c r="F45" s="49"/>
      <c r="G45" s="49"/>
      <c r="H45" s="31"/>
      <c r="I45" s="22"/>
      <c r="Q45" s="11"/>
      <c r="R45" s="11"/>
      <c r="S45" s="11"/>
      <c r="T45" s="11"/>
      <c r="U45" s="11"/>
      <c r="V45" s="11"/>
      <c r="W45" s="11"/>
    </row>
    <row r="46" spans="1:23" ht="6" customHeight="1" x14ac:dyDescent="0.25">
      <c r="G46" s="9"/>
      <c r="H46" s="11"/>
      <c r="Q46" s="11"/>
      <c r="R46" s="11"/>
      <c r="S46" s="11"/>
      <c r="T46" s="11"/>
      <c r="U46" s="11"/>
      <c r="V46" s="11"/>
      <c r="W46" s="11"/>
    </row>
    <row r="47" spans="1:23" x14ac:dyDescent="0.25">
      <c r="A47" s="46" t="s">
        <v>71</v>
      </c>
      <c r="B47" s="46"/>
      <c r="C47" s="50"/>
      <c r="D47" s="12"/>
      <c r="E47" s="8" t="s">
        <v>18</v>
      </c>
      <c r="F47" s="12"/>
      <c r="G47" s="9"/>
      <c r="H47" s="11"/>
      <c r="Q47" s="11"/>
      <c r="R47" s="11"/>
      <c r="S47" s="11"/>
      <c r="T47" s="11"/>
      <c r="U47" s="11"/>
      <c r="V47" s="11"/>
      <c r="W47" s="11"/>
    </row>
    <row r="48" spans="1:23" x14ac:dyDescent="0.25">
      <c r="E48" s="8" t="s">
        <v>22</v>
      </c>
      <c r="F48" s="12"/>
      <c r="G48" s="9"/>
      <c r="H48" s="11"/>
      <c r="K48" s="1">
        <f>IF(D47=F208,0,IF(F47&gt;360,360/30,(F47/30))*F48*F218)</f>
        <v>0</v>
      </c>
      <c r="Q48" s="11"/>
      <c r="R48" s="11"/>
      <c r="S48" s="11"/>
      <c r="T48" s="11"/>
      <c r="U48" s="11"/>
      <c r="V48" s="11"/>
      <c r="W48" s="11"/>
    </row>
    <row r="49" spans="1:23" ht="8.1" customHeight="1" x14ac:dyDescent="0.25">
      <c r="G49" s="9"/>
      <c r="H49" s="11"/>
      <c r="Q49" s="11"/>
      <c r="R49" s="11"/>
      <c r="S49" s="11"/>
      <c r="T49" s="11"/>
      <c r="U49" s="11"/>
      <c r="V49" s="11"/>
      <c r="W49" s="11"/>
    </row>
    <row r="50" spans="1:23" x14ac:dyDescent="0.25">
      <c r="A50" s="46" t="s">
        <v>19</v>
      </c>
      <c r="B50" s="46"/>
      <c r="C50" s="46"/>
      <c r="D50" s="46"/>
      <c r="E50" s="46"/>
      <c r="G50" s="9" t="s">
        <v>5</v>
      </c>
      <c r="H50" s="10"/>
      <c r="Q50" s="11"/>
      <c r="R50" s="11"/>
      <c r="S50" s="11"/>
      <c r="T50" s="11"/>
      <c r="U50" s="11"/>
      <c r="V50" s="11"/>
      <c r="W50" s="11"/>
    </row>
    <row r="51" spans="1:23" ht="8.1" customHeight="1" x14ac:dyDescent="0.25">
      <c r="G51" s="9"/>
      <c r="H51" s="11"/>
      <c r="Q51" s="11"/>
      <c r="R51" s="11"/>
      <c r="S51" s="11"/>
      <c r="T51" s="11"/>
      <c r="U51" s="11"/>
      <c r="V51" s="11"/>
      <c r="W51" s="11"/>
    </row>
    <row r="52" spans="1:23" x14ac:dyDescent="0.25">
      <c r="A52" s="46" t="s">
        <v>27</v>
      </c>
      <c r="B52" s="46"/>
      <c r="C52" s="46"/>
      <c r="D52" s="46"/>
      <c r="E52" s="50"/>
      <c r="F52" s="2"/>
      <c r="Q52" s="11"/>
      <c r="R52" s="11"/>
      <c r="S52" s="11"/>
      <c r="T52" s="11"/>
      <c r="U52" s="11"/>
      <c r="V52" s="11"/>
      <c r="W52" s="11"/>
    </row>
    <row r="53" spans="1:23" ht="7.5" customHeight="1" x14ac:dyDescent="0.25">
      <c r="Q53" s="11"/>
      <c r="R53" s="11"/>
      <c r="S53" s="11"/>
      <c r="T53" s="11"/>
      <c r="U53" s="11"/>
      <c r="V53" s="11"/>
      <c r="W53" s="11"/>
    </row>
    <row r="54" spans="1:23" x14ac:dyDescent="0.25">
      <c r="A54" s="46" t="s">
        <v>23</v>
      </c>
      <c r="B54" s="46"/>
      <c r="C54" s="46"/>
      <c r="D54" s="46"/>
      <c r="E54" s="50"/>
      <c r="F54" s="6"/>
      <c r="G54" s="4" t="s">
        <v>0</v>
      </c>
      <c r="Q54" s="11"/>
      <c r="R54" s="11"/>
      <c r="S54" s="11"/>
      <c r="T54" s="11"/>
      <c r="U54" s="11"/>
      <c r="V54" s="11"/>
      <c r="W54" s="11"/>
    </row>
    <row r="55" spans="1:23" ht="7.5" customHeight="1" x14ac:dyDescent="0.25">
      <c r="Q55" s="11"/>
      <c r="R55" s="11"/>
      <c r="S55" s="11"/>
      <c r="T55" s="11"/>
      <c r="U55" s="11"/>
      <c r="V55" s="11"/>
      <c r="W55" s="11"/>
    </row>
    <row r="56" spans="1:23" x14ac:dyDescent="0.25">
      <c r="A56" s="46" t="s">
        <v>24</v>
      </c>
      <c r="B56" s="46"/>
      <c r="C56" s="46"/>
      <c r="D56" s="46"/>
      <c r="E56" s="50"/>
      <c r="F56" s="19"/>
      <c r="G56" s="4" t="s">
        <v>0</v>
      </c>
      <c r="H56" s="35">
        <f>IF(IF(F52=F208,0,IF(F54&lt;0,0,F54)-IF(F56&lt;0,0,F56))&lt;0,0,IF(F52=F208,0,IF(F54&lt;0,0,F54)-IF(F56&lt;0,0,F56)))</f>
        <v>0</v>
      </c>
      <c r="Q56" s="11"/>
      <c r="R56" s="11"/>
      <c r="S56" s="11"/>
      <c r="T56" s="11"/>
      <c r="U56" s="11"/>
      <c r="V56" s="11"/>
      <c r="W56" s="11"/>
    </row>
    <row r="57" spans="1:23" ht="8.1" customHeight="1" x14ac:dyDescent="0.25">
      <c r="F57" s="9"/>
      <c r="G57" s="11"/>
      <c r="H57" s="11"/>
      <c r="Q57" s="11"/>
      <c r="R57" s="11"/>
      <c r="S57" s="11"/>
      <c r="T57" s="11"/>
      <c r="U57" s="11"/>
      <c r="V57" s="11"/>
      <c r="W57" s="11"/>
    </row>
    <row r="58" spans="1:23" ht="16.5" thickBot="1" x14ac:dyDescent="0.3">
      <c r="A58" s="48" t="s">
        <v>48</v>
      </c>
      <c r="B58" s="48"/>
      <c r="C58" s="48"/>
      <c r="D58" s="48"/>
      <c r="E58" s="48"/>
      <c r="F58" s="48"/>
      <c r="G58" s="48"/>
      <c r="H58" s="34">
        <f>IF(D47=F208,0,IF(IF(K48&lt;0,0,K48)+IF(H56&lt;0,0,H56)-IF(H50&lt;0,0,H50)&lt;0,0,IF(K48&lt;0,0,K48)+IF(H56&lt;0,0,H56)-IF(H50&lt;0,0,H50)))</f>
        <v>0</v>
      </c>
      <c r="Q58" s="11"/>
      <c r="R58" s="11"/>
      <c r="S58" s="11"/>
      <c r="T58" s="11"/>
      <c r="U58" s="11"/>
      <c r="V58" s="11"/>
      <c r="W58" s="11"/>
    </row>
    <row r="59" spans="1:23" ht="8.1" customHeight="1" thickTop="1" x14ac:dyDescent="0.25">
      <c r="G59" s="9"/>
      <c r="H59" s="11"/>
      <c r="Q59" s="11"/>
      <c r="R59" s="11"/>
      <c r="S59" s="11"/>
      <c r="T59" s="11"/>
      <c r="U59" s="11"/>
      <c r="V59" s="11"/>
      <c r="W59" s="11"/>
    </row>
    <row r="60" spans="1:23" ht="15.75" x14ac:dyDescent="0.25">
      <c r="A60" s="49" t="s">
        <v>29</v>
      </c>
      <c r="B60" s="49"/>
      <c r="C60" s="49"/>
      <c r="D60" s="49"/>
      <c r="E60" s="49"/>
      <c r="F60" s="49"/>
      <c r="G60" s="49"/>
      <c r="H60" s="44"/>
      <c r="Q60" s="11"/>
      <c r="R60" s="11"/>
      <c r="S60" s="11"/>
      <c r="T60" s="11"/>
      <c r="U60" s="11"/>
      <c r="V60" s="11"/>
      <c r="W60" s="11"/>
    </row>
    <row r="61" spans="1:23" ht="5.25" customHeight="1" x14ac:dyDescent="0.25">
      <c r="Q61" s="11"/>
      <c r="R61" s="11"/>
      <c r="S61" s="11"/>
      <c r="T61" s="11"/>
      <c r="U61" s="11"/>
      <c r="V61" s="11"/>
      <c r="W61" s="11"/>
    </row>
    <row r="62" spans="1:23" x14ac:dyDescent="0.25">
      <c r="A62" s="46" t="s">
        <v>17</v>
      </c>
      <c r="B62" s="46"/>
      <c r="C62" s="50"/>
      <c r="D62" s="2"/>
      <c r="E62" s="8" t="s">
        <v>18</v>
      </c>
      <c r="F62" s="2"/>
      <c r="Q62" s="11"/>
      <c r="R62" s="11"/>
      <c r="S62" s="11"/>
      <c r="T62" s="11"/>
      <c r="U62" s="11"/>
      <c r="V62" s="11"/>
      <c r="W62" s="11"/>
    </row>
    <row r="63" spans="1:23" x14ac:dyDescent="0.25">
      <c r="B63" s="37"/>
      <c r="F63" s="38"/>
      <c r="Q63" s="11"/>
      <c r="R63" s="11"/>
      <c r="S63" s="11"/>
      <c r="T63" s="11"/>
      <c r="U63" s="11"/>
      <c r="V63" s="11"/>
      <c r="W63" s="11"/>
    </row>
    <row r="64" spans="1:23" ht="15" customHeight="1" x14ac:dyDescent="0.25">
      <c r="A64" s="46" t="s">
        <v>30</v>
      </c>
      <c r="B64" s="46"/>
      <c r="C64" s="46"/>
      <c r="D64" s="46"/>
      <c r="E64" s="50"/>
      <c r="F64" s="5"/>
      <c r="G64" t="s">
        <v>0</v>
      </c>
      <c r="Q64" s="11"/>
      <c r="R64" s="11"/>
      <c r="S64" s="11"/>
      <c r="T64" s="11"/>
      <c r="U64" s="11"/>
      <c r="V64" s="11"/>
      <c r="W64" s="11"/>
    </row>
    <row r="65" spans="1:23" ht="6" customHeight="1" x14ac:dyDescent="0.25">
      <c r="Q65" s="11"/>
      <c r="R65" s="11"/>
      <c r="S65" s="11"/>
      <c r="T65" s="11"/>
      <c r="U65" s="11"/>
      <c r="V65" s="11"/>
      <c r="W65" s="11"/>
    </row>
    <row r="66" spans="1:23" x14ac:dyDescent="0.25">
      <c r="A66" s="46" t="s">
        <v>31</v>
      </c>
      <c r="B66" s="46"/>
      <c r="C66" s="46"/>
      <c r="E66" s="55"/>
      <c r="F66" s="56"/>
      <c r="R66" s="11"/>
      <c r="S66" s="11"/>
      <c r="T66" s="11"/>
      <c r="U66" s="11"/>
      <c r="V66" s="11"/>
      <c r="W66" s="11"/>
    </row>
    <row r="67" spans="1:23" ht="8.1" customHeight="1" x14ac:dyDescent="0.25">
      <c r="R67" s="11"/>
      <c r="S67" s="11"/>
      <c r="T67" s="11"/>
      <c r="U67" s="11"/>
      <c r="V67" s="11"/>
      <c r="W67" s="11"/>
    </row>
    <row r="68" spans="1:23" x14ac:dyDescent="0.25">
      <c r="A68" s="46" t="s">
        <v>32</v>
      </c>
      <c r="B68" s="50"/>
      <c r="C68" s="2"/>
      <c r="E68" t="s">
        <v>33</v>
      </c>
      <c r="F68" s="18"/>
      <c r="R68" s="11"/>
      <c r="S68" s="11"/>
      <c r="T68" s="11"/>
      <c r="U68" s="11"/>
      <c r="V68" s="11"/>
      <c r="W68" s="11"/>
    </row>
    <row r="69" spans="1:23" ht="8.25" customHeight="1" x14ac:dyDescent="0.25">
      <c r="R69" s="11"/>
      <c r="S69" s="11"/>
      <c r="T69" s="11"/>
      <c r="U69" s="11"/>
      <c r="V69" s="11"/>
      <c r="W69" s="11"/>
    </row>
    <row r="70" spans="1:23" x14ac:dyDescent="0.25">
      <c r="A70" s="46" t="s">
        <v>70</v>
      </c>
      <c r="B70" s="46"/>
      <c r="C70" s="46"/>
      <c r="E70" t="s">
        <v>34</v>
      </c>
      <c r="F70" s="2"/>
      <c r="R70" s="11"/>
      <c r="S70" s="11"/>
      <c r="T70" s="11"/>
      <c r="U70" s="11"/>
      <c r="V70" s="11"/>
      <c r="W70" s="11"/>
    </row>
    <row r="71" spans="1:23" x14ac:dyDescent="0.25">
      <c r="E71" t="s">
        <v>35</v>
      </c>
      <c r="F71" s="38"/>
      <c r="R71" s="11"/>
      <c r="S71" s="11"/>
      <c r="T71" s="11"/>
      <c r="U71" s="11"/>
      <c r="V71" s="11"/>
      <c r="W71" s="11"/>
    </row>
    <row r="72" spans="1:23" x14ac:dyDescent="0.25">
      <c r="E72" t="s">
        <v>36</v>
      </c>
      <c r="F72" s="2"/>
      <c r="R72" s="11"/>
      <c r="S72" s="11"/>
      <c r="T72" s="11"/>
      <c r="U72" s="11"/>
      <c r="V72" s="11"/>
      <c r="W72" s="11"/>
    </row>
    <row r="73" spans="1:23" x14ac:dyDescent="0.25">
      <c r="E73" t="s">
        <v>37</v>
      </c>
      <c r="F73" s="2"/>
      <c r="R73" s="11"/>
      <c r="S73" s="11"/>
      <c r="T73" s="11"/>
      <c r="U73" s="11"/>
      <c r="V73" s="11"/>
      <c r="W73" s="11"/>
    </row>
    <row r="74" spans="1:23" x14ac:dyDescent="0.25">
      <c r="E74" t="s">
        <v>38</v>
      </c>
      <c r="F74" s="2"/>
      <c r="R74" s="11"/>
      <c r="S74" s="11"/>
      <c r="T74" s="11"/>
      <c r="U74" s="11"/>
      <c r="V74" s="11"/>
      <c r="W74" s="11"/>
    </row>
    <row r="75" spans="1:23" x14ac:dyDescent="0.25">
      <c r="E75" t="s">
        <v>39</v>
      </c>
      <c r="F75" s="2"/>
      <c r="R75" s="11"/>
      <c r="S75" s="11"/>
      <c r="T75" s="11"/>
      <c r="U75" s="11"/>
      <c r="V75" s="11"/>
      <c r="W75" s="11"/>
    </row>
    <row r="76" spans="1:23" x14ac:dyDescent="0.25">
      <c r="E76" t="s">
        <v>40</v>
      </c>
      <c r="F76" s="2"/>
      <c r="R76" s="11"/>
      <c r="S76" s="11"/>
      <c r="T76" s="11"/>
      <c r="U76" s="11"/>
      <c r="V76" s="11"/>
      <c r="W76" s="11"/>
    </row>
    <row r="77" spans="1:23" ht="7.5" customHeight="1" x14ac:dyDescent="0.25">
      <c r="R77" s="11"/>
      <c r="S77" s="11"/>
      <c r="T77" s="11"/>
      <c r="U77" s="11"/>
      <c r="V77" s="11"/>
      <c r="W77" s="11"/>
    </row>
    <row r="78" spans="1:23" x14ac:dyDescent="0.25">
      <c r="E78" t="s">
        <v>41</v>
      </c>
      <c r="F78" s="2"/>
      <c r="R78" s="11"/>
      <c r="S78" s="11"/>
      <c r="T78" s="11"/>
      <c r="U78" s="11"/>
      <c r="V78" s="11"/>
      <c r="W78" s="11"/>
    </row>
    <row r="79" spans="1:23" ht="6.75" customHeight="1" x14ac:dyDescent="0.25">
      <c r="R79" s="11"/>
      <c r="S79" s="11"/>
      <c r="T79" s="11"/>
      <c r="U79" s="11"/>
      <c r="V79" s="11"/>
      <c r="W79" s="11"/>
    </row>
    <row r="80" spans="1:23" x14ac:dyDescent="0.25">
      <c r="A80" s="46" t="s">
        <v>27</v>
      </c>
      <c r="B80" s="46"/>
      <c r="C80" s="46"/>
      <c r="D80" s="46"/>
      <c r="E80" s="50"/>
      <c r="F80" s="2"/>
      <c r="R80" s="11"/>
      <c r="S80" s="11"/>
      <c r="T80" s="11"/>
      <c r="U80" s="11"/>
      <c r="V80" s="11"/>
      <c r="W80" s="11"/>
    </row>
    <row r="81" spans="1:23" ht="7.5" customHeight="1" x14ac:dyDescent="0.25">
      <c r="R81" s="11"/>
      <c r="S81" s="11"/>
      <c r="T81" s="11"/>
      <c r="U81" s="11"/>
      <c r="V81" s="11"/>
      <c r="W81" s="11"/>
    </row>
    <row r="82" spans="1:23" x14ac:dyDescent="0.25">
      <c r="A82" s="46" t="s">
        <v>23</v>
      </c>
      <c r="B82" s="46"/>
      <c r="C82" s="46"/>
      <c r="D82" s="46"/>
      <c r="E82" s="50"/>
      <c r="F82" s="6"/>
      <c r="G82" s="4" t="s">
        <v>0</v>
      </c>
      <c r="J82" s="1">
        <f>IF(F62&lt;1,0,IF(D62=F208,0,((1/F214*IF(F62="",F214,F62))*IF(D62=F208,0,(IF(E66=C204,C68*C205,C68*B205))+(IF(F68="",(E222*C68),IF(F68&lt;=D222,((D222+(IF(F68&lt;D222,-(IF(F70=F207,1000)+IF(F71=F207,1000)+IF(F73=F207,1000)+IF(F74=F207,1000)+IF(F75=F207,1000)+IF(F76=F207,1000)))))*C68),IF(F68&lt;=E222,(F68*C68),IF(F68&gt;E222,(E222*C68)))))*E205)))+IF(F80=F207,F82,0)-IF(F80=F207,(IF(F84&lt;1,0,IF(F84&gt;F82,F82,F84))),0)-F64))</f>
        <v>0</v>
      </c>
      <c r="K82" s="1">
        <f>IF(J82&lt;1,0,IF(F78=F207,J82*(1+F216),J82))</f>
        <v>0</v>
      </c>
      <c r="R82" s="11"/>
      <c r="S82" s="11"/>
      <c r="T82" s="11"/>
      <c r="U82" s="11"/>
      <c r="V82" s="11"/>
      <c r="W82" s="11"/>
    </row>
    <row r="83" spans="1:23" ht="5.25" customHeight="1" x14ac:dyDescent="0.25">
      <c r="R83" s="11"/>
      <c r="S83" s="11"/>
      <c r="T83" s="11"/>
      <c r="U83" s="11"/>
      <c r="V83" s="11"/>
      <c r="W83" s="11"/>
    </row>
    <row r="84" spans="1:23" x14ac:dyDescent="0.25">
      <c r="A84" s="46" t="s">
        <v>42</v>
      </c>
      <c r="B84" s="46"/>
      <c r="C84" s="46"/>
      <c r="D84" s="46"/>
      <c r="E84" s="50"/>
      <c r="F84" s="19"/>
      <c r="G84" s="4" t="s">
        <v>0</v>
      </c>
      <c r="H84" s="35">
        <f>IF(K82&lt;1,0,K82)</f>
        <v>0</v>
      </c>
      <c r="R84" s="11"/>
      <c r="S84" s="11"/>
      <c r="T84" s="11"/>
      <c r="U84" s="11"/>
      <c r="V84" s="11"/>
      <c r="W84" s="11"/>
    </row>
    <row r="85" spans="1:23" ht="8.1" customHeight="1" x14ac:dyDescent="0.25">
      <c r="R85" s="11"/>
      <c r="S85" s="11"/>
      <c r="T85" s="11"/>
      <c r="U85" s="11"/>
      <c r="V85" s="11"/>
      <c r="W85" s="11"/>
    </row>
    <row r="86" spans="1:23" s="3" customFormat="1" ht="16.5" thickBot="1" x14ac:dyDescent="0.3">
      <c r="A86" s="48" t="s">
        <v>48</v>
      </c>
      <c r="B86" s="48"/>
      <c r="C86" s="48"/>
      <c r="D86" s="48"/>
      <c r="E86" s="48"/>
      <c r="F86" s="48"/>
      <c r="G86" s="48"/>
      <c r="H86" s="34">
        <f>IF(IF(D24=F207,(H24-H25),0)+IF(D30=F207,H41,0)+IF(D47=F207,H58,0)+IF(D62=F207,H84,0)&gt;0,IF(D24=F207,(H24-H25),0)+IF(D30=F207,H41,0)+IF(D47=F207,H58,0)+IF(D62=F207,H84,0),0)</f>
        <v>0</v>
      </c>
      <c r="I86" s="16"/>
      <c r="J86" s="16"/>
      <c r="K86" s="16"/>
      <c r="L86" s="16"/>
      <c r="M86" s="16"/>
      <c r="N86" s="16"/>
      <c r="O86" s="16"/>
      <c r="P86" s="16"/>
      <c r="Q86" s="16"/>
      <c r="R86" s="21"/>
      <c r="S86" s="21"/>
      <c r="T86" s="21"/>
      <c r="U86" s="21"/>
      <c r="V86" s="21"/>
      <c r="W86" s="21"/>
    </row>
    <row r="87" spans="1:23" ht="8.1" customHeight="1" thickTop="1" x14ac:dyDescent="0.25">
      <c r="R87" s="11"/>
      <c r="S87" s="11"/>
      <c r="T87" s="11"/>
      <c r="U87" s="11"/>
      <c r="V87" s="11"/>
      <c r="W87" s="11"/>
    </row>
    <row r="88" spans="1:23" x14ac:dyDescent="0.25">
      <c r="A88" s="54" t="s">
        <v>43</v>
      </c>
      <c r="B88" s="54"/>
      <c r="C88" s="54"/>
      <c r="D88" s="54"/>
      <c r="E88" s="54"/>
      <c r="F88" s="54"/>
      <c r="G88" s="54"/>
      <c r="H88" s="54"/>
      <c r="R88" s="11"/>
      <c r="S88" s="11"/>
      <c r="T88" s="11"/>
      <c r="U88" s="11"/>
      <c r="V88" s="11"/>
      <c r="W88" s="11"/>
    </row>
    <row r="89" spans="1:23" x14ac:dyDescent="0.25">
      <c r="A89" s="40" t="s">
        <v>44</v>
      </c>
      <c r="B89" s="40"/>
      <c r="C89" s="40"/>
      <c r="D89" s="40"/>
      <c r="E89" s="40"/>
      <c r="F89" s="40"/>
      <c r="G89" s="40"/>
      <c r="H89" s="40"/>
      <c r="R89" s="11"/>
      <c r="S89" s="11"/>
      <c r="T89" s="11"/>
      <c r="U89" s="11"/>
      <c r="V89" s="11"/>
      <c r="W89" s="11"/>
    </row>
    <row r="90" spans="1:23" ht="8.1" customHeight="1" x14ac:dyDescent="0.25">
      <c r="R90" s="11"/>
      <c r="S90" s="11"/>
      <c r="T90" s="11"/>
      <c r="U90" s="11"/>
      <c r="V90" s="11"/>
      <c r="W90" s="11"/>
    </row>
    <row r="91" spans="1:23" x14ac:dyDescent="0.25">
      <c r="A91" t="s">
        <v>1</v>
      </c>
      <c r="B91" s="51"/>
      <c r="C91" s="52"/>
      <c r="D91" s="52"/>
      <c r="E91" s="53"/>
      <c r="R91" s="11"/>
      <c r="S91" s="11"/>
      <c r="T91" s="11"/>
      <c r="U91" s="11"/>
      <c r="V91" s="11"/>
      <c r="W91" s="11"/>
    </row>
    <row r="92" spans="1:23" ht="8.1" customHeight="1" x14ac:dyDescent="0.25">
      <c r="R92" s="1"/>
      <c r="S92" s="1"/>
      <c r="T92" s="11"/>
      <c r="U92" s="11"/>
      <c r="V92" s="11"/>
      <c r="W92" s="11"/>
    </row>
    <row r="93" spans="1:23" x14ac:dyDescent="0.25">
      <c r="A93" t="s">
        <v>45</v>
      </c>
      <c r="B93" s="51"/>
      <c r="C93" s="52"/>
      <c r="D93" s="52"/>
      <c r="E93" s="53"/>
      <c r="R93" s="1"/>
      <c r="S93" s="1"/>
      <c r="T93" s="11"/>
      <c r="U93" s="11"/>
      <c r="V93" s="11"/>
      <c r="W93" s="11"/>
    </row>
    <row r="94" spans="1:23" ht="8.1" customHeight="1" x14ac:dyDescent="0.25">
      <c r="R94" s="1"/>
      <c r="S94" s="1"/>
      <c r="T94" s="11"/>
      <c r="U94" s="11"/>
      <c r="V94" s="11"/>
      <c r="W94" s="11"/>
    </row>
    <row r="95" spans="1:23" x14ac:dyDescent="0.25">
      <c r="A95" t="s">
        <v>46</v>
      </c>
      <c r="B95" s="51"/>
      <c r="C95" s="52"/>
      <c r="D95" s="52"/>
      <c r="E95" s="53"/>
      <c r="R95" s="1"/>
      <c r="S95" s="1"/>
      <c r="T95" s="11"/>
      <c r="U95" s="11"/>
      <c r="V95" s="11"/>
      <c r="W95" s="11"/>
    </row>
    <row r="96" spans="1:23" ht="8.1" customHeight="1" x14ac:dyDescent="0.25">
      <c r="R96" s="1"/>
      <c r="S96" s="1"/>
      <c r="T96" s="11"/>
      <c r="U96" s="11"/>
      <c r="V96" s="11"/>
      <c r="W96" s="11"/>
    </row>
    <row r="97" spans="1:23" x14ac:dyDescent="0.25">
      <c r="A97" t="s">
        <v>2</v>
      </c>
      <c r="B97" s="7"/>
      <c r="R97" s="1"/>
      <c r="S97" s="1"/>
      <c r="T97" s="11"/>
      <c r="U97" s="11"/>
      <c r="V97" s="11"/>
      <c r="W97" s="11"/>
    </row>
    <row r="98" spans="1:23" ht="8.1" customHeight="1" x14ac:dyDescent="0.25">
      <c r="R98" s="1"/>
      <c r="S98" s="1"/>
      <c r="T98" s="11"/>
      <c r="U98" s="11"/>
      <c r="V98" s="11"/>
      <c r="W98" s="11"/>
    </row>
    <row r="99" spans="1:23" x14ac:dyDescent="0.25">
      <c r="A99" t="s">
        <v>4</v>
      </c>
      <c r="B99" s="7"/>
      <c r="C99" s="8" t="s">
        <v>47</v>
      </c>
      <c r="D99" s="51"/>
      <c r="E99" s="53"/>
      <c r="R99" s="1"/>
      <c r="S99" s="1"/>
      <c r="T99" s="11"/>
      <c r="U99" s="11"/>
      <c r="V99" s="11"/>
      <c r="W99" s="11"/>
    </row>
    <row r="100" spans="1:23" s="1" customFormat="1" x14ac:dyDescent="0.25">
      <c r="A100" s="11"/>
      <c r="B100" s="11"/>
      <c r="C100" s="11"/>
      <c r="D100" s="11"/>
      <c r="E100" s="11"/>
      <c r="F100" s="11"/>
      <c r="G100" s="11"/>
      <c r="H100" s="11"/>
      <c r="T100" s="11"/>
      <c r="U100" s="11"/>
      <c r="V100" s="11"/>
      <c r="W100" s="11"/>
    </row>
    <row r="101" spans="1:23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T101" s="11"/>
      <c r="U101" s="11"/>
      <c r="V101" s="11"/>
      <c r="W101" s="11"/>
    </row>
    <row r="102" spans="1:23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T102" s="11"/>
      <c r="U102" s="11"/>
      <c r="V102" s="11"/>
      <c r="W102" s="11"/>
    </row>
    <row r="103" spans="1:23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T103" s="11"/>
      <c r="U103" s="11"/>
      <c r="V103" s="11"/>
      <c r="W103" s="11"/>
    </row>
    <row r="104" spans="1:23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T104" s="11"/>
      <c r="U104" s="11"/>
      <c r="V104" s="11"/>
      <c r="W104" s="11"/>
    </row>
    <row r="105" spans="1:23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T105" s="11"/>
      <c r="U105" s="11"/>
      <c r="V105" s="11"/>
      <c r="W105" s="11"/>
    </row>
    <row r="106" spans="1:23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T106" s="11"/>
      <c r="U106" s="11"/>
      <c r="V106" s="11"/>
      <c r="W106" s="11"/>
    </row>
    <row r="107" spans="1:23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T107" s="11"/>
      <c r="U107" s="11"/>
      <c r="V107" s="11"/>
      <c r="W107" s="11"/>
    </row>
    <row r="108" spans="1:23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T108" s="11"/>
      <c r="U108" s="11"/>
      <c r="V108" s="11"/>
      <c r="W108" s="11"/>
    </row>
    <row r="109" spans="1:23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T109" s="11"/>
      <c r="U109" s="11"/>
      <c r="V109" s="11"/>
      <c r="W109" s="11"/>
    </row>
    <row r="110" spans="1:23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T110" s="11"/>
      <c r="U110" s="11"/>
      <c r="V110" s="11"/>
      <c r="W110" s="11"/>
    </row>
    <row r="111" spans="1:23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T111" s="11"/>
      <c r="U111" s="11"/>
      <c r="V111" s="11"/>
      <c r="W111" s="11"/>
    </row>
    <row r="112" spans="1:23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T112" s="11"/>
      <c r="U112" s="11"/>
      <c r="V112" s="11"/>
      <c r="W112" s="11"/>
    </row>
    <row r="113" spans="1:23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T113" s="11"/>
      <c r="U113" s="11"/>
      <c r="V113" s="11"/>
      <c r="W113" s="11"/>
    </row>
    <row r="114" spans="1:23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T114" s="11"/>
      <c r="U114" s="11"/>
      <c r="V114" s="11"/>
      <c r="W114" s="11"/>
    </row>
    <row r="115" spans="1:23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T115" s="11"/>
      <c r="U115" s="11"/>
      <c r="V115" s="11"/>
      <c r="W115" s="11"/>
    </row>
    <row r="116" spans="1:23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T116" s="11"/>
      <c r="U116" s="11"/>
      <c r="V116" s="11"/>
      <c r="W116" s="11"/>
    </row>
    <row r="117" spans="1:23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T117" s="11"/>
      <c r="U117" s="11"/>
      <c r="V117" s="11"/>
      <c r="W117" s="11"/>
    </row>
    <row r="118" spans="1:23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T118" s="11"/>
      <c r="U118" s="11"/>
      <c r="V118" s="11"/>
      <c r="W118" s="11"/>
    </row>
    <row r="119" spans="1:23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T119" s="11"/>
      <c r="U119" s="11"/>
      <c r="V119" s="11"/>
      <c r="W119" s="11"/>
    </row>
    <row r="120" spans="1:23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11"/>
      <c r="Q120" s="11"/>
      <c r="R120" s="11"/>
      <c r="S120" s="11"/>
      <c r="T120" s="11"/>
      <c r="U120" s="11"/>
      <c r="V120" s="11"/>
      <c r="W120" s="11"/>
    </row>
    <row r="121" spans="1:23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11"/>
      <c r="Q121" s="11"/>
      <c r="R121" s="11"/>
      <c r="S121" s="11"/>
      <c r="T121" s="11"/>
      <c r="U121" s="11"/>
      <c r="V121" s="11"/>
      <c r="W121" s="11"/>
    </row>
    <row r="122" spans="1:23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23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23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23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23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23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23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9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9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9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9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9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9" s="1" customForma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s="1" customForma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s="1" customForma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s="1" customForma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s="1" customForma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s="1" customForma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s="1" customForma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s="1" customForma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s="1" customForma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s="1" customForma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s="1" customForma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s="1" customForma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s="1" customFormat="1" x14ac:dyDescent="0.2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s="1" customFormat="1" x14ac:dyDescent="0.2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s="1" customFormat="1" x14ac:dyDescent="0.2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s="1" customFormat="1" x14ac:dyDescent="0.2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s="1" customFormat="1" x14ac:dyDescent="0.2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s="1" customFormat="1" x14ac:dyDescent="0.2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s="1" customFormat="1" x14ac:dyDescent="0.2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s="1" customFormat="1" x14ac:dyDescent="0.2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L201" s="11"/>
      <c r="M201" s="11"/>
      <c r="N201" s="11"/>
      <c r="O201" s="11"/>
      <c r="P201" s="11"/>
      <c r="Q201" s="11"/>
      <c r="R201" s="11"/>
      <c r="S201" s="11"/>
    </row>
    <row r="202" spans="1:19" s="1" customFormat="1" x14ac:dyDescent="0.2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L202" s="11"/>
      <c r="M202" s="11"/>
      <c r="N202" s="11"/>
      <c r="O202" s="11"/>
      <c r="P202" s="11"/>
      <c r="Q202" s="11"/>
      <c r="R202" s="11"/>
      <c r="S202" s="11"/>
    </row>
    <row r="203" spans="1:19" s="1" customFormat="1" x14ac:dyDescent="0.25">
      <c r="I203" s="57"/>
      <c r="J203" s="57"/>
      <c r="L203" s="11"/>
      <c r="M203" s="11"/>
      <c r="N203" s="11"/>
      <c r="O203" s="11"/>
      <c r="P203" s="11"/>
      <c r="Q203" s="11"/>
      <c r="R203" s="11"/>
      <c r="S203" s="11"/>
    </row>
    <row r="204" spans="1:19" s="1" customFormat="1" ht="15.75" x14ac:dyDescent="0.25">
      <c r="A204" s="1" t="s">
        <v>49</v>
      </c>
      <c r="B204" s="16" t="s">
        <v>50</v>
      </c>
      <c r="C204" s="16" t="s">
        <v>51</v>
      </c>
      <c r="E204" s="1" t="s">
        <v>52</v>
      </c>
      <c r="F204" s="1" t="s">
        <v>61</v>
      </c>
      <c r="I204" s="57"/>
      <c r="J204" s="57"/>
      <c r="L204" s="11"/>
      <c r="M204" s="11"/>
      <c r="N204" s="11"/>
      <c r="O204" s="11"/>
      <c r="P204" s="11"/>
      <c r="Q204" s="11"/>
      <c r="R204" s="11"/>
      <c r="S204" s="11"/>
    </row>
    <row r="205" spans="1:19" s="1" customFormat="1" x14ac:dyDescent="0.25">
      <c r="A205" s="1">
        <v>2024</v>
      </c>
      <c r="B205" s="1">
        <v>484</v>
      </c>
      <c r="C205" s="1">
        <v>537</v>
      </c>
      <c r="E205" s="23">
        <v>1.4999999999999999E-2</v>
      </c>
      <c r="F205" s="24">
        <v>7361</v>
      </c>
      <c r="I205" s="57"/>
      <c r="J205" s="57"/>
      <c r="L205" s="11"/>
      <c r="M205" s="11"/>
      <c r="N205" s="11"/>
      <c r="O205" s="11"/>
      <c r="P205" s="11"/>
      <c r="Q205" s="11"/>
      <c r="R205" s="11"/>
      <c r="S205" s="11"/>
    </row>
    <row r="206" spans="1:19" s="1" customFormat="1" x14ac:dyDescent="0.25">
      <c r="I206" s="57"/>
      <c r="J206" s="57"/>
      <c r="L206" s="11"/>
      <c r="M206" s="11"/>
      <c r="N206" s="11"/>
      <c r="O206" s="11"/>
      <c r="P206" s="11"/>
      <c r="Q206" s="11"/>
      <c r="R206" s="11"/>
      <c r="S206" s="11"/>
    </row>
    <row r="207" spans="1:19" s="1" customFormat="1" x14ac:dyDescent="0.25">
      <c r="A207" s="1" t="s">
        <v>55</v>
      </c>
      <c r="B207" s="36">
        <v>1000</v>
      </c>
      <c r="F207" s="1" t="s">
        <v>53</v>
      </c>
      <c r="I207" s="57"/>
      <c r="J207" s="57"/>
      <c r="L207" s="11"/>
      <c r="M207" s="11"/>
      <c r="N207" s="11"/>
      <c r="O207" s="11"/>
      <c r="P207" s="11"/>
      <c r="Q207" s="11"/>
      <c r="R207" s="11"/>
      <c r="S207" s="11"/>
    </row>
    <row r="208" spans="1:19" s="1" customFormat="1" x14ac:dyDescent="0.25">
      <c r="A208" s="1" t="s">
        <v>56</v>
      </c>
      <c r="B208" s="36">
        <v>1000</v>
      </c>
      <c r="F208" s="1" t="s">
        <v>54</v>
      </c>
      <c r="I208" s="57"/>
      <c r="J208" s="57"/>
      <c r="L208" s="11"/>
      <c r="M208" s="11"/>
      <c r="N208" s="11"/>
      <c r="O208" s="11"/>
      <c r="P208" s="11"/>
      <c r="Q208" s="11"/>
      <c r="R208" s="11"/>
      <c r="S208" s="11"/>
    </row>
    <row r="209" spans="1:19" s="1" customFormat="1" x14ac:dyDescent="0.25">
      <c r="A209" s="1" t="s">
        <v>57</v>
      </c>
      <c r="B209" s="36">
        <v>1000</v>
      </c>
      <c r="I209" s="57"/>
      <c r="J209" s="57"/>
      <c r="L209" s="11"/>
      <c r="M209" s="11"/>
      <c r="N209" s="11"/>
      <c r="O209" s="11"/>
      <c r="P209" s="11"/>
      <c r="Q209" s="11"/>
      <c r="R209" s="11"/>
      <c r="S209" s="11"/>
    </row>
    <row r="210" spans="1:19" s="1" customFormat="1" x14ac:dyDescent="0.25">
      <c r="A210" s="1" t="s">
        <v>58</v>
      </c>
      <c r="B210" s="36">
        <v>1000</v>
      </c>
      <c r="E210" s="1" t="s">
        <v>62</v>
      </c>
      <c r="F210" s="17">
        <v>18403</v>
      </c>
      <c r="I210" s="57"/>
      <c r="J210" s="57"/>
      <c r="L210" s="11"/>
      <c r="M210" s="11"/>
      <c r="N210" s="11"/>
      <c r="O210" s="11"/>
      <c r="P210" s="11"/>
      <c r="Q210" s="11"/>
      <c r="R210" s="11"/>
      <c r="S210" s="11"/>
    </row>
    <row r="211" spans="1:19" s="1" customFormat="1" x14ac:dyDescent="0.25">
      <c r="A211" s="1" t="s">
        <v>59</v>
      </c>
      <c r="B211" s="36">
        <v>1000</v>
      </c>
      <c r="E211" s="1" t="s">
        <v>63</v>
      </c>
      <c r="F211" s="24">
        <f>F210/F214</f>
        <v>50.28142076502732</v>
      </c>
      <c r="I211" s="57"/>
      <c r="J211" s="57"/>
      <c r="L211" s="11"/>
      <c r="M211" s="11"/>
      <c r="N211" s="11"/>
      <c r="O211" s="11"/>
      <c r="P211" s="11"/>
      <c r="Q211" s="11"/>
      <c r="R211" s="11"/>
      <c r="S211" s="11"/>
    </row>
    <row r="212" spans="1:19" s="1" customFormat="1" x14ac:dyDescent="0.25">
      <c r="A212" s="1" t="s">
        <v>64</v>
      </c>
      <c r="B212" s="36">
        <v>1000</v>
      </c>
      <c r="I212" s="57"/>
      <c r="J212" s="57"/>
      <c r="L212" s="11"/>
      <c r="M212" s="11"/>
      <c r="N212" s="11"/>
      <c r="O212" s="11"/>
      <c r="P212" s="11"/>
      <c r="Q212" s="11"/>
      <c r="R212" s="11"/>
      <c r="S212" s="11"/>
    </row>
    <row r="213" spans="1:19" s="1" customFormat="1" x14ac:dyDescent="0.25">
      <c r="B213" s="36"/>
      <c r="E213" s="1" t="s">
        <v>65</v>
      </c>
      <c r="F213" s="25">
        <v>2024</v>
      </c>
      <c r="I213" s="57"/>
      <c r="J213" s="57"/>
      <c r="L213" s="11"/>
      <c r="M213" s="11"/>
      <c r="N213" s="11"/>
      <c r="O213" s="11"/>
      <c r="P213" s="11"/>
      <c r="Q213" s="11"/>
      <c r="R213" s="11"/>
      <c r="S213" s="11"/>
    </row>
    <row r="214" spans="1:19" s="1" customFormat="1" x14ac:dyDescent="0.25">
      <c r="A214" s="1" t="s">
        <v>60</v>
      </c>
      <c r="B214" s="36"/>
      <c r="E214" s="1" t="s">
        <v>66</v>
      </c>
      <c r="F214" s="17">
        <f>IF(OR(MOD(F213,400)=0,AND(MOD(F213,4)= 0, MOD(F213,100)&lt;&gt;0)),366,365)</f>
        <v>366</v>
      </c>
      <c r="I214" s="57"/>
      <c r="J214" s="57"/>
      <c r="L214" s="11"/>
      <c r="M214" s="11"/>
      <c r="N214" s="11"/>
      <c r="O214" s="11"/>
      <c r="P214" s="11"/>
      <c r="Q214" s="11"/>
      <c r="R214" s="11"/>
      <c r="S214" s="11"/>
    </row>
    <row r="215" spans="1:19" s="1" customFormat="1" x14ac:dyDescent="0.25">
      <c r="A215" s="1">
        <v>1</v>
      </c>
      <c r="B215" s="36">
        <v>2103</v>
      </c>
      <c r="F215" s="17"/>
      <c r="I215" s="57"/>
      <c r="J215" s="57"/>
      <c r="L215" s="11"/>
      <c r="M215" s="11"/>
      <c r="N215" s="11"/>
      <c r="O215" s="11"/>
      <c r="P215" s="11"/>
      <c r="Q215" s="11"/>
      <c r="R215" s="11"/>
      <c r="S215" s="11"/>
    </row>
    <row r="216" spans="1:19" s="1" customFormat="1" x14ac:dyDescent="0.25">
      <c r="A216" s="1">
        <v>2</v>
      </c>
      <c r="B216" s="36">
        <v>2103</v>
      </c>
      <c r="E216" s="1" t="s">
        <v>67</v>
      </c>
      <c r="F216" s="26">
        <v>0.05</v>
      </c>
      <c r="H216" s="27"/>
      <c r="I216" s="57"/>
      <c r="J216" s="57"/>
      <c r="L216" s="11"/>
      <c r="M216" s="11"/>
      <c r="N216" s="11"/>
      <c r="O216" s="11"/>
      <c r="P216" s="11"/>
      <c r="Q216" s="11"/>
      <c r="R216" s="11"/>
      <c r="S216" s="11"/>
    </row>
    <row r="217" spans="1:19" s="1" customFormat="1" x14ac:dyDescent="0.25">
      <c r="A217" s="1">
        <v>3</v>
      </c>
      <c r="B217" s="36">
        <v>2628</v>
      </c>
      <c r="F217" s="17"/>
      <c r="I217" s="57"/>
      <c r="J217" s="57"/>
      <c r="L217" s="11"/>
      <c r="M217" s="11"/>
      <c r="N217" s="11"/>
      <c r="O217" s="11"/>
      <c r="P217" s="11"/>
      <c r="Q217" s="11"/>
      <c r="R217" s="11"/>
      <c r="S217" s="11"/>
    </row>
    <row r="218" spans="1:19" s="1" customFormat="1" x14ac:dyDescent="0.25">
      <c r="A218" s="1">
        <v>4</v>
      </c>
      <c r="B218" s="36">
        <v>3680</v>
      </c>
      <c r="E218" s="1" t="s">
        <v>68</v>
      </c>
      <c r="F218" s="36">
        <v>1051</v>
      </c>
      <c r="I218" s="57"/>
      <c r="J218" s="57"/>
      <c r="L218" s="11"/>
      <c r="M218" s="11"/>
      <c r="N218" s="11"/>
      <c r="O218" s="11"/>
      <c r="P218" s="11"/>
      <c r="Q218" s="11"/>
      <c r="R218" s="11"/>
      <c r="S218" s="11"/>
    </row>
    <row r="219" spans="1:19" s="1" customFormat="1" x14ac:dyDescent="0.25">
      <c r="A219" s="1">
        <v>5</v>
      </c>
      <c r="B219" s="36">
        <v>4731</v>
      </c>
      <c r="E219" s="1" t="s">
        <v>69</v>
      </c>
      <c r="I219" s="57"/>
      <c r="J219" s="57"/>
      <c r="L219" s="11"/>
      <c r="M219" s="11"/>
      <c r="N219" s="11"/>
      <c r="O219" s="11"/>
      <c r="P219" s="11"/>
      <c r="Q219" s="11"/>
      <c r="R219" s="11"/>
      <c r="S219" s="11"/>
    </row>
    <row r="220" spans="1:19" s="1" customFormat="1" x14ac:dyDescent="0.25">
      <c r="A220" s="1">
        <v>6</v>
      </c>
      <c r="B220" s="36">
        <v>4731</v>
      </c>
      <c r="I220" s="57"/>
      <c r="J220" s="57"/>
      <c r="L220" s="11"/>
      <c r="M220" s="11"/>
      <c r="N220" s="11"/>
      <c r="O220" s="11"/>
      <c r="P220" s="11"/>
      <c r="Q220" s="11"/>
      <c r="R220" s="11"/>
      <c r="S220" s="11"/>
    </row>
    <row r="221" spans="1:19" s="1" customFormat="1" x14ac:dyDescent="0.25">
      <c r="A221" s="1">
        <v>7</v>
      </c>
      <c r="B221" s="36">
        <v>4731</v>
      </c>
      <c r="C221" s="28" t="s">
        <v>61</v>
      </c>
      <c r="D221" s="29" t="s">
        <v>6</v>
      </c>
      <c r="E221" s="29" t="s">
        <v>7</v>
      </c>
      <c r="I221" s="57"/>
      <c r="J221" s="57"/>
      <c r="L221" s="11"/>
      <c r="M221" s="11"/>
      <c r="N221" s="11"/>
      <c r="O221" s="11"/>
      <c r="P221" s="11"/>
      <c r="Q221" s="11"/>
      <c r="R221" s="11"/>
      <c r="S221" s="11"/>
    </row>
    <row r="222" spans="1:19" s="1" customFormat="1" x14ac:dyDescent="0.25">
      <c r="A222" s="1">
        <v>8</v>
      </c>
      <c r="B222" s="36">
        <v>4731</v>
      </c>
      <c r="D222" s="30">
        <v>7361</v>
      </c>
      <c r="E222" s="30">
        <v>35000</v>
      </c>
      <c r="I222" s="57"/>
      <c r="J222" s="57"/>
      <c r="L222" s="11"/>
      <c r="M222" s="11"/>
      <c r="N222" s="11"/>
      <c r="O222" s="11"/>
      <c r="P222" s="11"/>
      <c r="Q222" s="11"/>
      <c r="R222" s="11"/>
      <c r="S222" s="11"/>
    </row>
    <row r="223" spans="1:19" s="1" customFormat="1" x14ac:dyDescent="0.25">
      <c r="A223" s="1">
        <v>9</v>
      </c>
      <c r="B223" s="36">
        <v>4731</v>
      </c>
      <c r="I223" s="57"/>
      <c r="J223" s="57"/>
      <c r="L223" s="11"/>
      <c r="M223" s="11"/>
      <c r="N223" s="11"/>
      <c r="O223" s="11"/>
      <c r="P223" s="11"/>
      <c r="Q223" s="11"/>
      <c r="R223" s="11"/>
      <c r="S223" s="11"/>
    </row>
    <row r="224" spans="1:19" s="1" customFormat="1" x14ac:dyDescent="0.25">
      <c r="A224" s="1">
        <v>10</v>
      </c>
      <c r="B224" s="36">
        <v>4731</v>
      </c>
      <c r="I224" s="57"/>
      <c r="J224" s="57"/>
      <c r="L224" s="11"/>
      <c r="M224" s="11"/>
      <c r="N224" s="11"/>
      <c r="O224" s="11"/>
      <c r="P224" s="11"/>
      <c r="Q224" s="11"/>
      <c r="R224" s="11"/>
      <c r="S224" s="11"/>
    </row>
    <row r="225" spans="1:19" s="1" customFormat="1" x14ac:dyDescent="0.25">
      <c r="A225" s="1">
        <v>11</v>
      </c>
      <c r="B225" s="36">
        <v>4731</v>
      </c>
      <c r="I225" s="57"/>
      <c r="J225" s="57"/>
      <c r="L225" s="11"/>
      <c r="M225" s="11"/>
      <c r="N225" s="11"/>
      <c r="O225" s="11"/>
      <c r="P225" s="11"/>
      <c r="Q225" s="11"/>
      <c r="R225" s="11"/>
      <c r="S225" s="11"/>
    </row>
    <row r="226" spans="1:19" s="1" customFormat="1" x14ac:dyDescent="0.25">
      <c r="A226" s="1">
        <v>12</v>
      </c>
      <c r="B226" s="36">
        <v>4731</v>
      </c>
      <c r="I226" s="57"/>
      <c r="J226" s="57"/>
      <c r="L226" s="11"/>
      <c r="M226" s="11"/>
      <c r="N226" s="11"/>
      <c r="O226" s="11"/>
      <c r="P226" s="11"/>
      <c r="Q226" s="11"/>
      <c r="R226" s="11"/>
      <c r="S226" s="11"/>
    </row>
    <row r="227" spans="1:19" s="1" customFormat="1" x14ac:dyDescent="0.25">
      <c r="A227" s="1">
        <v>13</v>
      </c>
      <c r="B227" s="36">
        <v>4731</v>
      </c>
      <c r="I227" s="57"/>
      <c r="J227" s="57"/>
      <c r="L227" s="11"/>
      <c r="M227" s="11"/>
      <c r="N227" s="11"/>
      <c r="O227" s="11"/>
      <c r="P227" s="11"/>
      <c r="Q227" s="11"/>
      <c r="R227" s="11"/>
      <c r="S227" s="11"/>
    </row>
    <row r="228" spans="1:19" s="1" customFormat="1" x14ac:dyDescent="0.25">
      <c r="A228" s="1">
        <v>14</v>
      </c>
      <c r="B228" s="36">
        <v>4731</v>
      </c>
      <c r="I228" s="57"/>
      <c r="J228" s="57"/>
      <c r="L228" s="11"/>
      <c r="M228" s="11"/>
      <c r="N228" s="11"/>
      <c r="O228" s="11"/>
      <c r="P228" s="11"/>
      <c r="Q228" s="11"/>
      <c r="R228" s="11"/>
      <c r="S228" s="11"/>
    </row>
    <row r="229" spans="1:19" s="1" customFormat="1" x14ac:dyDescent="0.25">
      <c r="A229" s="1">
        <v>15</v>
      </c>
      <c r="B229" s="36">
        <v>4731</v>
      </c>
      <c r="I229" s="57"/>
      <c r="J229" s="57"/>
      <c r="L229" s="11"/>
      <c r="M229" s="11"/>
      <c r="N229" s="11"/>
      <c r="O229" s="11"/>
      <c r="P229" s="11"/>
      <c r="Q229" s="11"/>
      <c r="R229" s="11"/>
      <c r="S229" s="11"/>
    </row>
    <row r="230" spans="1:19" s="57" customFormat="1" x14ac:dyDescent="0.25">
      <c r="A230" s="1"/>
      <c r="B230" s="1"/>
      <c r="C230" s="1"/>
      <c r="D230" s="1"/>
      <c r="E230" s="1"/>
      <c r="F230" s="1"/>
      <c r="G230" s="1"/>
      <c r="H230" s="1"/>
    </row>
    <row r="231" spans="1:19" s="57" customFormat="1" x14ac:dyDescent="0.25">
      <c r="A231" s="1"/>
      <c r="B231" s="1"/>
      <c r="C231" s="1"/>
      <c r="D231" s="1"/>
      <c r="E231" s="1"/>
      <c r="F231" s="1"/>
      <c r="G231" s="1"/>
      <c r="H231" s="1"/>
    </row>
    <row r="232" spans="1:19" s="57" customFormat="1" x14ac:dyDescent="0.25">
      <c r="A232" s="1"/>
      <c r="B232" s="1"/>
      <c r="C232" s="1"/>
      <c r="D232" s="1"/>
      <c r="E232" s="1"/>
      <c r="F232" s="1"/>
      <c r="G232" s="1"/>
      <c r="H232" s="1"/>
    </row>
    <row r="233" spans="1:19" s="57" customFormat="1" x14ac:dyDescent="0.25"/>
    <row r="234" spans="1:19" s="57" customFormat="1" x14ac:dyDescent="0.25"/>
    <row r="235" spans="1:19" s="57" customFormat="1" x14ac:dyDescent="0.25"/>
    <row r="236" spans="1:19" s="57" customFormat="1" x14ac:dyDescent="0.25"/>
    <row r="237" spans="1:19" s="57" customFormat="1" x14ac:dyDescent="0.25"/>
    <row r="238" spans="1:19" s="57" customFormat="1" x14ac:dyDescent="0.25"/>
    <row r="239" spans="1:19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1:19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1:19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1:19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1:19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1:19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1:19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1:19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1:19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1:19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1:19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1:19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1:19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1:19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1:19" x14ac:dyDescent="0.25">
      <c r="I253"/>
      <c r="J253"/>
      <c r="K253"/>
      <c r="L253"/>
      <c r="M253"/>
      <c r="N253"/>
      <c r="O253"/>
      <c r="P253" s="11"/>
      <c r="Q253" s="11"/>
      <c r="R253" s="11"/>
      <c r="S253" s="11"/>
    </row>
    <row r="254" spans="1:19" x14ac:dyDescent="0.25">
      <c r="I254"/>
      <c r="J254"/>
      <c r="K254"/>
      <c r="L254"/>
      <c r="M254"/>
      <c r="N254"/>
      <c r="O254"/>
      <c r="P254" s="11"/>
      <c r="Q254" s="11"/>
      <c r="R254" s="11"/>
      <c r="S254" s="11"/>
    </row>
    <row r="255" spans="1:19" x14ac:dyDescent="0.25">
      <c r="I255"/>
      <c r="J255"/>
      <c r="K255"/>
      <c r="L255"/>
      <c r="M255"/>
      <c r="N255"/>
      <c r="O255"/>
      <c r="P255" s="11"/>
      <c r="Q255" s="11"/>
      <c r="R255" s="11"/>
      <c r="S255" s="11"/>
    </row>
    <row r="256" spans="1:19" x14ac:dyDescent="0.25">
      <c r="I256"/>
      <c r="J256"/>
      <c r="K256"/>
      <c r="L256"/>
      <c r="M256"/>
      <c r="N256"/>
      <c r="O256"/>
      <c r="P256" s="11"/>
      <c r="Q256" s="11"/>
      <c r="R256" s="11"/>
      <c r="S256" s="11"/>
    </row>
    <row r="257" spans="9:19" x14ac:dyDescent="0.25">
      <c r="I257"/>
      <c r="J257"/>
      <c r="K257"/>
      <c r="L257"/>
      <c r="M257"/>
      <c r="N257"/>
      <c r="O257"/>
      <c r="P257" s="11"/>
      <c r="Q257" s="11"/>
      <c r="R257" s="11"/>
      <c r="S257" s="11"/>
    </row>
    <row r="258" spans="9:19" x14ac:dyDescent="0.25">
      <c r="I258"/>
      <c r="J258"/>
      <c r="K258"/>
      <c r="L258"/>
      <c r="M258"/>
      <c r="N258"/>
      <c r="O258"/>
      <c r="P258" s="11"/>
      <c r="Q258" s="11"/>
      <c r="R258" s="11"/>
      <c r="S258" s="11"/>
    </row>
    <row r="259" spans="9:19" x14ac:dyDescent="0.25">
      <c r="I259"/>
      <c r="J259"/>
      <c r="K259"/>
      <c r="L259"/>
      <c r="M259"/>
      <c r="N259"/>
      <c r="O259"/>
      <c r="P259" s="11"/>
      <c r="Q259" s="11"/>
      <c r="R259" s="11"/>
      <c r="S259" s="11"/>
    </row>
    <row r="260" spans="9:19" x14ac:dyDescent="0.25">
      <c r="I260"/>
      <c r="J260"/>
      <c r="K260"/>
      <c r="L260"/>
      <c r="M260"/>
      <c r="N260"/>
      <c r="O260"/>
      <c r="P260" s="11"/>
      <c r="Q260" s="11"/>
      <c r="R260" s="11"/>
      <c r="S260" s="11"/>
    </row>
    <row r="261" spans="9:19" x14ac:dyDescent="0.25">
      <c r="I261"/>
      <c r="J261"/>
      <c r="K261"/>
      <c r="L261"/>
      <c r="M261"/>
      <c r="N261"/>
      <c r="O261"/>
      <c r="P261" s="11"/>
      <c r="Q261" s="11"/>
      <c r="R261" s="11"/>
      <c r="S261" s="11"/>
    </row>
    <row r="262" spans="9:19" x14ac:dyDescent="0.25">
      <c r="I262"/>
      <c r="J262"/>
      <c r="K262"/>
      <c r="L262"/>
      <c r="M262"/>
      <c r="N262"/>
      <c r="O262"/>
      <c r="P262" s="11"/>
      <c r="Q262" s="11"/>
      <c r="R262" s="11"/>
      <c r="S262" s="11"/>
    </row>
    <row r="263" spans="9:19" x14ac:dyDescent="0.25">
      <c r="I263"/>
      <c r="J263"/>
      <c r="K263"/>
      <c r="L263"/>
      <c r="M263"/>
      <c r="N263"/>
      <c r="O263"/>
      <c r="P263" s="11"/>
      <c r="Q263" s="11"/>
      <c r="R263" s="11"/>
      <c r="S263" s="11"/>
    </row>
    <row r="264" spans="9:19" x14ac:dyDescent="0.25">
      <c r="I264"/>
      <c r="J264"/>
      <c r="K264"/>
      <c r="L264"/>
      <c r="M264"/>
      <c r="N264"/>
      <c r="O264"/>
      <c r="P264" s="11"/>
      <c r="Q264" s="11"/>
      <c r="R264" s="11"/>
      <c r="S264" s="11"/>
    </row>
    <row r="265" spans="9:19" x14ac:dyDescent="0.25">
      <c r="I265"/>
      <c r="J265"/>
      <c r="K265"/>
      <c r="L265"/>
      <c r="M265"/>
      <c r="N265"/>
      <c r="O265"/>
      <c r="P265" s="11"/>
      <c r="Q265" s="11"/>
      <c r="R265" s="11"/>
      <c r="S265" s="11"/>
    </row>
    <row r="266" spans="9:19" x14ac:dyDescent="0.25">
      <c r="I266"/>
      <c r="J266"/>
      <c r="K266"/>
      <c r="L266"/>
      <c r="M266"/>
      <c r="N266"/>
      <c r="O266"/>
      <c r="P266" s="11"/>
      <c r="Q266" s="11"/>
      <c r="R266" s="11"/>
      <c r="S266" s="11"/>
    </row>
    <row r="267" spans="9:19" x14ac:dyDescent="0.25">
      <c r="I267"/>
      <c r="J267"/>
      <c r="K267"/>
      <c r="L267"/>
      <c r="M267"/>
      <c r="N267"/>
      <c r="O267"/>
      <c r="P267" s="11"/>
      <c r="Q267" s="11"/>
      <c r="R267" s="11"/>
      <c r="S267" s="11"/>
    </row>
    <row r="268" spans="9:19" x14ac:dyDescent="0.25">
      <c r="I268"/>
      <c r="J268"/>
      <c r="K268"/>
      <c r="L268"/>
      <c r="M268"/>
      <c r="N268"/>
      <c r="O268"/>
      <c r="P268" s="11"/>
      <c r="Q268" s="11"/>
      <c r="R268" s="11"/>
      <c r="S268" s="11"/>
    </row>
    <row r="269" spans="9:19" x14ac:dyDescent="0.25">
      <c r="I269"/>
      <c r="J269"/>
      <c r="K269"/>
      <c r="L269"/>
      <c r="M269"/>
      <c r="N269"/>
      <c r="O269"/>
      <c r="P269" s="11"/>
      <c r="Q269" s="11"/>
      <c r="R269" s="11"/>
      <c r="S269" s="11"/>
    </row>
    <row r="270" spans="9:19" x14ac:dyDescent="0.25">
      <c r="I270"/>
      <c r="J270"/>
      <c r="K270"/>
      <c r="L270"/>
      <c r="M270"/>
      <c r="N270"/>
      <c r="O270"/>
      <c r="P270" s="11"/>
      <c r="Q270" s="11"/>
      <c r="R270" s="11"/>
      <c r="S270" s="11"/>
    </row>
    <row r="271" spans="9:19" x14ac:dyDescent="0.25">
      <c r="I271"/>
      <c r="J271"/>
      <c r="K271"/>
      <c r="L271"/>
      <c r="M271"/>
      <c r="N271"/>
      <c r="O271"/>
      <c r="P271" s="11"/>
      <c r="Q271" s="11"/>
      <c r="R271" s="11"/>
      <c r="S271" s="11"/>
    </row>
    <row r="272" spans="9:19" x14ac:dyDescent="0.25">
      <c r="I272"/>
      <c r="J272"/>
      <c r="K272"/>
      <c r="L272"/>
      <c r="M272"/>
      <c r="N272"/>
      <c r="O272"/>
      <c r="P272" s="11"/>
      <c r="Q272" s="11"/>
      <c r="R272" s="11"/>
      <c r="S272" s="11"/>
    </row>
    <row r="273" spans="9:19" x14ac:dyDescent="0.25">
      <c r="I273"/>
      <c r="J273"/>
      <c r="K273"/>
      <c r="L273"/>
      <c r="M273"/>
      <c r="N273"/>
      <c r="O273"/>
      <c r="P273" s="11"/>
      <c r="Q273" s="11"/>
      <c r="R273" s="11"/>
      <c r="S273" s="11"/>
    </row>
    <row r="274" spans="9:19" x14ac:dyDescent="0.25">
      <c r="I274"/>
      <c r="J274"/>
      <c r="K274"/>
      <c r="L274"/>
      <c r="M274"/>
      <c r="N274"/>
      <c r="O274"/>
      <c r="P274" s="11"/>
      <c r="Q274" s="11"/>
      <c r="R274" s="11"/>
      <c r="S274" s="11"/>
    </row>
    <row r="275" spans="9:19" x14ac:dyDescent="0.25">
      <c r="I275"/>
      <c r="J275"/>
      <c r="K275"/>
      <c r="L275"/>
      <c r="M275"/>
      <c r="N275"/>
      <c r="O275"/>
      <c r="P275" s="11"/>
      <c r="Q275" s="11"/>
      <c r="R275" s="11"/>
      <c r="S275" s="11"/>
    </row>
    <row r="276" spans="9:19" x14ac:dyDescent="0.25">
      <c r="I276"/>
      <c r="J276"/>
      <c r="K276"/>
      <c r="L276"/>
      <c r="M276"/>
      <c r="N276"/>
      <c r="O276"/>
      <c r="P276" s="11"/>
      <c r="Q276" s="11"/>
      <c r="R276" s="11"/>
      <c r="S276" s="11"/>
    </row>
    <row r="277" spans="9:19" x14ac:dyDescent="0.25">
      <c r="I277"/>
      <c r="J277"/>
      <c r="K277"/>
      <c r="L277"/>
      <c r="M277"/>
      <c r="N277"/>
      <c r="O277"/>
      <c r="P277" s="11"/>
      <c r="Q277" s="11"/>
      <c r="R277" s="11"/>
      <c r="S277" s="11"/>
    </row>
    <row r="278" spans="9:19" x14ac:dyDescent="0.25">
      <c r="I278"/>
      <c r="J278"/>
      <c r="K278"/>
      <c r="L278"/>
      <c r="M278"/>
      <c r="N278"/>
      <c r="O278"/>
      <c r="P278" s="11"/>
      <c r="Q278" s="11"/>
      <c r="R278" s="11"/>
      <c r="S278" s="11"/>
    </row>
    <row r="279" spans="9:19" x14ac:dyDescent="0.25">
      <c r="I279"/>
      <c r="J279"/>
      <c r="K279"/>
      <c r="L279"/>
      <c r="M279"/>
      <c r="N279"/>
      <c r="O279"/>
      <c r="P279" s="11"/>
      <c r="Q279" s="11"/>
      <c r="R279" s="11"/>
      <c r="S279" s="11"/>
    </row>
    <row r="280" spans="9:19" x14ac:dyDescent="0.25">
      <c r="I280"/>
      <c r="J280"/>
      <c r="K280"/>
      <c r="L280"/>
      <c r="M280"/>
      <c r="N280"/>
      <c r="O280"/>
      <c r="P280" s="11"/>
      <c r="Q280" s="11"/>
      <c r="R280" s="11"/>
      <c r="S280" s="11"/>
    </row>
    <row r="281" spans="9:19" x14ac:dyDescent="0.25">
      <c r="I281"/>
      <c r="J281"/>
      <c r="K281"/>
      <c r="L281"/>
      <c r="M281"/>
      <c r="N281"/>
      <c r="O281"/>
      <c r="P281" s="11"/>
      <c r="Q281" s="11"/>
      <c r="R281" s="11"/>
      <c r="S281" s="11"/>
    </row>
    <row r="282" spans="9:19" x14ac:dyDescent="0.25">
      <c r="I282"/>
      <c r="J282"/>
      <c r="K282"/>
      <c r="L282"/>
      <c r="M282"/>
      <c r="N282"/>
      <c r="O282"/>
      <c r="P282" s="11"/>
      <c r="Q282" s="11"/>
      <c r="R282" s="11"/>
      <c r="S282" s="11"/>
    </row>
    <row r="283" spans="9:19" x14ac:dyDescent="0.25">
      <c r="I283"/>
      <c r="J283"/>
      <c r="K283"/>
      <c r="L283"/>
      <c r="M283"/>
      <c r="N283"/>
      <c r="O283"/>
      <c r="P283" s="11"/>
      <c r="Q283" s="11"/>
      <c r="R283" s="11"/>
      <c r="S283" s="11"/>
    </row>
    <row r="284" spans="9:19" x14ac:dyDescent="0.25">
      <c r="I284"/>
      <c r="J284"/>
      <c r="K284"/>
      <c r="L284"/>
      <c r="M284"/>
      <c r="N284"/>
      <c r="O284"/>
      <c r="P284" s="11"/>
      <c r="Q284" s="11"/>
      <c r="R284" s="11"/>
      <c r="S284" s="11"/>
    </row>
    <row r="285" spans="9:19" x14ac:dyDescent="0.25">
      <c r="I285"/>
      <c r="J285"/>
      <c r="K285"/>
      <c r="L285"/>
      <c r="M285"/>
      <c r="N285"/>
      <c r="O285"/>
      <c r="P285" s="11"/>
      <c r="Q285" s="11"/>
      <c r="R285" s="11"/>
      <c r="S285" s="11"/>
    </row>
    <row r="286" spans="9:19" x14ac:dyDescent="0.25">
      <c r="I286"/>
      <c r="J286"/>
      <c r="K286"/>
      <c r="L286"/>
      <c r="M286"/>
      <c r="N286"/>
      <c r="O286"/>
      <c r="P286" s="11"/>
      <c r="Q286" s="11"/>
      <c r="R286" s="11"/>
      <c r="S286" s="11"/>
    </row>
    <row r="287" spans="9:19" x14ac:dyDescent="0.25">
      <c r="I287"/>
      <c r="J287"/>
      <c r="K287"/>
      <c r="L287"/>
      <c r="M287"/>
      <c r="N287"/>
      <c r="O287"/>
      <c r="P287" s="11"/>
      <c r="Q287" s="11"/>
      <c r="R287" s="11"/>
      <c r="S287" s="11"/>
    </row>
    <row r="288" spans="9:19" x14ac:dyDescent="0.25">
      <c r="I288"/>
      <c r="J288"/>
      <c r="K288"/>
      <c r="L288"/>
      <c r="M288"/>
      <c r="N288"/>
      <c r="O288"/>
      <c r="P288" s="11"/>
      <c r="Q288" s="11"/>
      <c r="R288" s="11"/>
      <c r="S288" s="11"/>
    </row>
    <row r="289" spans="9:19" x14ac:dyDescent="0.25">
      <c r="I289"/>
      <c r="J289"/>
      <c r="K289"/>
      <c r="L289"/>
      <c r="M289"/>
      <c r="N289"/>
      <c r="O289"/>
      <c r="P289" s="11"/>
      <c r="Q289" s="11"/>
      <c r="R289" s="11"/>
      <c r="S289" s="11"/>
    </row>
    <row r="290" spans="9:19" x14ac:dyDescent="0.25">
      <c r="I290"/>
      <c r="J290"/>
      <c r="K290"/>
      <c r="L290"/>
      <c r="M290"/>
      <c r="N290"/>
      <c r="O290"/>
      <c r="P290" s="11"/>
      <c r="Q290" s="11"/>
      <c r="R290" s="11"/>
      <c r="S290" s="11"/>
    </row>
    <row r="291" spans="9:19" x14ac:dyDescent="0.25">
      <c r="I291"/>
      <c r="J291"/>
      <c r="K291"/>
      <c r="L291"/>
      <c r="M291"/>
      <c r="N291"/>
      <c r="O291"/>
      <c r="P291" s="11"/>
      <c r="Q291" s="11"/>
      <c r="R291" s="11"/>
      <c r="S291" s="11"/>
    </row>
    <row r="292" spans="9:19" x14ac:dyDescent="0.25">
      <c r="I292"/>
      <c r="J292"/>
      <c r="K292"/>
      <c r="L292"/>
      <c r="M292"/>
      <c r="N292"/>
      <c r="O292"/>
      <c r="P292" s="11"/>
      <c r="Q292" s="11"/>
      <c r="R292" s="11"/>
      <c r="S292" s="11"/>
    </row>
    <row r="293" spans="9:19" x14ac:dyDescent="0.25">
      <c r="I293"/>
      <c r="J293"/>
      <c r="K293"/>
      <c r="L293"/>
      <c r="M293"/>
      <c r="N293"/>
      <c r="O293"/>
      <c r="P293" s="11"/>
      <c r="Q293" s="11"/>
      <c r="R293" s="11"/>
      <c r="S293" s="11"/>
    </row>
    <row r="294" spans="9:19" x14ac:dyDescent="0.25">
      <c r="I294"/>
      <c r="J294"/>
      <c r="K294"/>
      <c r="L294"/>
      <c r="M294"/>
      <c r="N294"/>
      <c r="O294"/>
      <c r="P294" s="11"/>
      <c r="Q294" s="11"/>
      <c r="R294" s="11"/>
      <c r="S294" s="11"/>
    </row>
    <row r="295" spans="9:19" x14ac:dyDescent="0.25">
      <c r="I295"/>
      <c r="J295"/>
      <c r="K295"/>
      <c r="L295"/>
      <c r="M295"/>
      <c r="N295"/>
      <c r="O295"/>
      <c r="P295" s="11"/>
      <c r="Q295" s="11"/>
      <c r="R295" s="11"/>
      <c r="S295" s="11"/>
    </row>
    <row r="296" spans="9:19" x14ac:dyDescent="0.25">
      <c r="I296"/>
      <c r="J296"/>
      <c r="K296"/>
      <c r="L296"/>
      <c r="M296"/>
      <c r="N296"/>
      <c r="O296"/>
      <c r="P296" s="11"/>
      <c r="Q296" s="11"/>
      <c r="R296" s="11"/>
      <c r="S296" s="11"/>
    </row>
    <row r="297" spans="9:19" x14ac:dyDescent="0.25">
      <c r="I297"/>
      <c r="J297"/>
      <c r="K297"/>
      <c r="L297"/>
      <c r="M297"/>
      <c r="N297"/>
      <c r="O297"/>
      <c r="P297" s="11"/>
      <c r="Q297" s="11"/>
      <c r="R297" s="11"/>
      <c r="S297" s="11"/>
    </row>
    <row r="298" spans="9:19" x14ac:dyDescent="0.25">
      <c r="I298"/>
      <c r="J298"/>
      <c r="K298"/>
      <c r="L298"/>
      <c r="M298"/>
      <c r="N298"/>
      <c r="O298"/>
      <c r="P298" s="11"/>
      <c r="Q298" s="11"/>
      <c r="R298" s="11"/>
      <c r="S298" s="11"/>
    </row>
    <row r="299" spans="9:19" x14ac:dyDescent="0.25">
      <c r="I299"/>
      <c r="J299"/>
      <c r="K299"/>
      <c r="L299"/>
      <c r="M299"/>
      <c r="N299"/>
      <c r="O299"/>
      <c r="P299" s="11"/>
      <c r="Q299" s="11"/>
      <c r="R299" s="11"/>
      <c r="S299" s="11"/>
    </row>
    <row r="300" spans="9:19" x14ac:dyDescent="0.25">
      <c r="I300"/>
      <c r="J300"/>
      <c r="K300"/>
      <c r="L300"/>
      <c r="M300"/>
      <c r="N300"/>
      <c r="O300"/>
      <c r="P300" s="11"/>
      <c r="Q300" s="11"/>
      <c r="R300" s="11"/>
      <c r="S300" s="11"/>
    </row>
    <row r="301" spans="9:19" x14ac:dyDescent="0.25">
      <c r="I301"/>
      <c r="J301"/>
      <c r="K301"/>
      <c r="L301"/>
      <c r="M301"/>
      <c r="N301"/>
      <c r="O301"/>
      <c r="P301" s="11"/>
      <c r="Q301" s="11"/>
      <c r="R301" s="11"/>
      <c r="S301" s="11"/>
    </row>
    <row r="302" spans="9:19" x14ac:dyDescent="0.25">
      <c r="I302"/>
      <c r="J302"/>
      <c r="K302"/>
      <c r="L302"/>
      <c r="M302"/>
      <c r="N302"/>
      <c r="O302"/>
      <c r="P302" s="11"/>
      <c r="Q302" s="11"/>
      <c r="R302" s="11"/>
      <c r="S302" s="11"/>
    </row>
    <row r="303" spans="9:19" x14ac:dyDescent="0.25">
      <c r="I303"/>
      <c r="J303"/>
      <c r="K303"/>
      <c r="L303"/>
      <c r="M303"/>
      <c r="N303"/>
      <c r="O303"/>
      <c r="P303" s="11"/>
      <c r="Q303" s="11"/>
      <c r="R303" s="11"/>
      <c r="S303" s="11"/>
    </row>
    <row r="304" spans="9:19" x14ac:dyDescent="0.25">
      <c r="I304"/>
      <c r="J304"/>
      <c r="K304"/>
      <c r="L304"/>
      <c r="M304"/>
      <c r="N304"/>
      <c r="O304"/>
      <c r="P304" s="11"/>
      <c r="Q304" s="11"/>
      <c r="R304" s="11"/>
      <c r="S304" s="11"/>
    </row>
    <row r="305" spans="9:19" x14ac:dyDescent="0.25">
      <c r="I305"/>
      <c r="J305"/>
      <c r="K305"/>
      <c r="L305"/>
      <c r="M305"/>
      <c r="N305"/>
      <c r="O305"/>
      <c r="P305" s="11"/>
      <c r="Q305" s="11"/>
      <c r="R305" s="11"/>
      <c r="S305" s="11"/>
    </row>
    <row r="306" spans="9:19" x14ac:dyDescent="0.25">
      <c r="I306"/>
      <c r="J306"/>
      <c r="K306"/>
      <c r="L306"/>
      <c r="M306"/>
      <c r="N306"/>
      <c r="O306"/>
      <c r="P306" s="11"/>
      <c r="Q306" s="11"/>
      <c r="R306" s="11"/>
      <c r="S306" s="11"/>
    </row>
    <row r="307" spans="9:19" x14ac:dyDescent="0.25">
      <c r="I307"/>
      <c r="J307"/>
      <c r="K307"/>
      <c r="L307"/>
      <c r="M307"/>
      <c r="N307"/>
      <c r="O307"/>
      <c r="P307" s="11"/>
      <c r="Q307" s="11"/>
      <c r="R307" s="11"/>
      <c r="S307" s="11"/>
    </row>
    <row r="308" spans="9:19" x14ac:dyDescent="0.25">
      <c r="I308"/>
      <c r="J308"/>
      <c r="K308"/>
      <c r="L308"/>
      <c r="M308"/>
      <c r="N308"/>
      <c r="O308"/>
      <c r="P308" s="11"/>
      <c r="Q308" s="11"/>
      <c r="R308" s="11"/>
      <c r="S308" s="11"/>
    </row>
    <row r="309" spans="9:19" x14ac:dyDescent="0.25">
      <c r="I309"/>
      <c r="J309"/>
      <c r="K309"/>
      <c r="L309"/>
      <c r="M309"/>
      <c r="N309"/>
      <c r="O309"/>
      <c r="P309" s="11"/>
      <c r="Q309" s="11"/>
      <c r="R309" s="11"/>
      <c r="S309" s="11"/>
    </row>
    <row r="310" spans="9:19" x14ac:dyDescent="0.25">
      <c r="I310"/>
      <c r="J310"/>
      <c r="K310"/>
      <c r="L310"/>
      <c r="M310"/>
      <c r="N310"/>
      <c r="O310"/>
      <c r="P310" s="11"/>
      <c r="Q310" s="11"/>
      <c r="R310" s="11"/>
      <c r="S310" s="11"/>
    </row>
    <row r="311" spans="9:19" x14ac:dyDescent="0.25">
      <c r="I311"/>
      <c r="J311"/>
      <c r="K311"/>
      <c r="L311"/>
      <c r="M311"/>
      <c r="N311"/>
      <c r="O311"/>
      <c r="P311" s="11"/>
      <c r="Q311" s="11"/>
      <c r="R311" s="11"/>
      <c r="S311" s="11"/>
    </row>
    <row r="312" spans="9:19" x14ac:dyDescent="0.25">
      <c r="I312"/>
      <c r="J312"/>
      <c r="K312"/>
      <c r="L312"/>
      <c r="M312"/>
      <c r="N312"/>
      <c r="O312"/>
      <c r="P312" s="11"/>
      <c r="Q312" s="11"/>
      <c r="R312" s="11"/>
      <c r="S312" s="11"/>
    </row>
    <row r="313" spans="9:19" x14ac:dyDescent="0.25">
      <c r="I313"/>
      <c r="J313"/>
      <c r="K313"/>
      <c r="L313"/>
      <c r="M313"/>
      <c r="N313"/>
      <c r="O313"/>
      <c r="P313" s="11"/>
      <c r="Q313" s="11"/>
      <c r="R313" s="11"/>
      <c r="S313" s="11"/>
    </row>
    <row r="314" spans="9:19" x14ac:dyDescent="0.25">
      <c r="I314"/>
      <c r="J314"/>
      <c r="K314"/>
      <c r="L314"/>
      <c r="M314"/>
      <c r="N314"/>
      <c r="O314"/>
    </row>
    <row r="315" spans="9:19" x14ac:dyDescent="0.25">
      <c r="I315"/>
      <c r="J315"/>
      <c r="K315"/>
      <c r="L315"/>
      <c r="M315"/>
      <c r="N315"/>
      <c r="O315"/>
    </row>
    <row r="316" spans="9:19" x14ac:dyDescent="0.25">
      <c r="I316"/>
      <c r="J316"/>
      <c r="K316"/>
      <c r="L316"/>
      <c r="M316"/>
      <c r="N316"/>
      <c r="O316"/>
    </row>
    <row r="317" spans="9:19" x14ac:dyDescent="0.25">
      <c r="I317"/>
      <c r="J317"/>
      <c r="K317"/>
      <c r="L317"/>
      <c r="M317"/>
      <c r="N317"/>
      <c r="O317"/>
    </row>
    <row r="318" spans="9:19" x14ac:dyDescent="0.25">
      <c r="I318"/>
      <c r="J318"/>
      <c r="K318"/>
      <c r="L318"/>
      <c r="M318"/>
      <c r="N318"/>
      <c r="O318"/>
    </row>
    <row r="319" spans="9:19" x14ac:dyDescent="0.25">
      <c r="I319"/>
      <c r="J319"/>
      <c r="K319"/>
      <c r="L319"/>
      <c r="M319"/>
      <c r="N319"/>
      <c r="O319"/>
    </row>
    <row r="320" spans="9:19" x14ac:dyDescent="0.25">
      <c r="I320"/>
      <c r="J320"/>
      <c r="K320"/>
      <c r="L320"/>
      <c r="M320"/>
      <c r="N320"/>
      <c r="O320"/>
    </row>
    <row r="321" spans="9:15" x14ac:dyDescent="0.25">
      <c r="I321"/>
      <c r="J321"/>
      <c r="K321"/>
      <c r="L321"/>
      <c r="M321"/>
      <c r="N321"/>
      <c r="O321"/>
    </row>
    <row r="322" spans="9:15" x14ac:dyDescent="0.25">
      <c r="I322"/>
      <c r="J322"/>
      <c r="K322"/>
      <c r="L322"/>
      <c r="M322"/>
      <c r="N322"/>
      <c r="O322"/>
    </row>
    <row r="323" spans="9:15" x14ac:dyDescent="0.25">
      <c r="I323"/>
      <c r="J323"/>
      <c r="K323"/>
      <c r="L323"/>
      <c r="M323"/>
      <c r="N323"/>
      <c r="O323"/>
    </row>
    <row r="324" spans="9:15" x14ac:dyDescent="0.25">
      <c r="I324"/>
      <c r="J324"/>
      <c r="K324"/>
      <c r="L324"/>
      <c r="M324"/>
      <c r="N324"/>
      <c r="O324"/>
    </row>
    <row r="325" spans="9:15" x14ac:dyDescent="0.25">
      <c r="I325"/>
      <c r="J325"/>
      <c r="K325"/>
      <c r="L325"/>
      <c r="M325"/>
      <c r="N325"/>
      <c r="O325"/>
    </row>
    <row r="326" spans="9:15" x14ac:dyDescent="0.25">
      <c r="I326"/>
      <c r="J326"/>
      <c r="K326"/>
      <c r="L326"/>
      <c r="M326"/>
      <c r="N326"/>
      <c r="O326"/>
    </row>
    <row r="327" spans="9:15" x14ac:dyDescent="0.25">
      <c r="I327"/>
      <c r="J327"/>
      <c r="K327"/>
      <c r="L327"/>
      <c r="M327"/>
      <c r="N327"/>
      <c r="O327"/>
    </row>
    <row r="328" spans="9:15" x14ac:dyDescent="0.25">
      <c r="I328"/>
      <c r="J328"/>
      <c r="K328"/>
      <c r="L328"/>
      <c r="M328"/>
      <c r="N328"/>
      <c r="O328"/>
    </row>
    <row r="329" spans="9:15" x14ac:dyDescent="0.25">
      <c r="I329"/>
      <c r="J329"/>
      <c r="K329"/>
      <c r="L329"/>
      <c r="M329"/>
      <c r="N329"/>
      <c r="O329"/>
    </row>
    <row r="330" spans="9:15" x14ac:dyDescent="0.25">
      <c r="I330"/>
      <c r="J330"/>
      <c r="K330"/>
      <c r="L330"/>
      <c r="M330"/>
      <c r="N330"/>
      <c r="O330"/>
    </row>
    <row r="331" spans="9:15" x14ac:dyDescent="0.25">
      <c r="I331"/>
      <c r="J331"/>
      <c r="K331"/>
      <c r="L331"/>
      <c r="M331"/>
      <c r="N331"/>
      <c r="O331"/>
    </row>
    <row r="332" spans="9:15" x14ac:dyDescent="0.25">
      <c r="I332"/>
      <c r="J332"/>
      <c r="K332"/>
      <c r="L332"/>
      <c r="M332"/>
      <c r="N332"/>
      <c r="O332"/>
    </row>
    <row r="333" spans="9:15" x14ac:dyDescent="0.25">
      <c r="I333"/>
      <c r="J333"/>
      <c r="K333"/>
      <c r="L333"/>
      <c r="M333"/>
      <c r="N333"/>
      <c r="O333"/>
    </row>
    <row r="334" spans="9:15" x14ac:dyDescent="0.25">
      <c r="I334"/>
      <c r="J334"/>
      <c r="K334"/>
      <c r="L334"/>
      <c r="M334"/>
      <c r="N334"/>
      <c r="O334"/>
    </row>
    <row r="335" spans="9:15" x14ac:dyDescent="0.25">
      <c r="I335"/>
      <c r="J335"/>
      <c r="K335"/>
      <c r="L335"/>
      <c r="M335"/>
      <c r="N335"/>
      <c r="O335"/>
    </row>
    <row r="336" spans="9:15" x14ac:dyDescent="0.25">
      <c r="I336"/>
      <c r="J336"/>
      <c r="K336"/>
      <c r="L336"/>
      <c r="M336"/>
      <c r="N336"/>
      <c r="O336"/>
    </row>
    <row r="337" spans="1:15" x14ac:dyDescent="0.25">
      <c r="I337"/>
      <c r="J337"/>
      <c r="K337"/>
      <c r="L337"/>
      <c r="M337"/>
      <c r="N337"/>
      <c r="O337"/>
    </row>
    <row r="338" spans="1:15" x14ac:dyDescent="0.25">
      <c r="I338"/>
      <c r="J338"/>
      <c r="K338"/>
      <c r="L338"/>
      <c r="M338"/>
      <c r="N338"/>
      <c r="O338"/>
    </row>
    <row r="339" spans="1:15" x14ac:dyDescent="0.25">
      <c r="I339"/>
      <c r="J339"/>
      <c r="K339"/>
      <c r="L339"/>
      <c r="M339"/>
      <c r="N339"/>
      <c r="O339"/>
    </row>
    <row r="340" spans="1:15" x14ac:dyDescent="0.25">
      <c r="I340"/>
      <c r="J340"/>
      <c r="K340"/>
      <c r="L340"/>
      <c r="M340"/>
      <c r="N340"/>
      <c r="O340"/>
    </row>
    <row r="341" spans="1:15" x14ac:dyDescent="0.25">
      <c r="I341"/>
      <c r="J341"/>
      <c r="K341"/>
      <c r="L341"/>
      <c r="M341"/>
      <c r="N341"/>
      <c r="O341"/>
    </row>
    <row r="342" spans="1:15" x14ac:dyDescent="0.25">
      <c r="I342"/>
      <c r="J342"/>
      <c r="K342"/>
      <c r="L342"/>
      <c r="M342"/>
      <c r="N342"/>
      <c r="O342"/>
    </row>
    <row r="343" spans="1:1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</sheetData>
  <sheetProtection algorithmName="SHA-512" hashValue="juop9ADF2qmPUSrrn2ZhZKDzKKgU/XTt8puwTt1KUvBFtMw30qRAQWzc0I2kolPlDF+dIoJjXPxHnHe66OMWjw==" saltValue="yiB+02Kkl4qerCtlkcokqQ==" spinCount="100000" sheet="1" selectLockedCells="1"/>
  <protectedRanges>
    <protectedRange sqref="F48" name="Område1"/>
  </protectedRanges>
  <mergeCells count="47">
    <mergeCell ref="A37:E37"/>
    <mergeCell ref="A35:E35"/>
    <mergeCell ref="B91:E91"/>
    <mergeCell ref="A44:G44"/>
    <mergeCell ref="A45:G45"/>
    <mergeCell ref="A47:C47"/>
    <mergeCell ref="A52:E52"/>
    <mergeCell ref="A54:E54"/>
    <mergeCell ref="A56:E56"/>
    <mergeCell ref="A50:E50"/>
    <mergeCell ref="A62:C62"/>
    <mergeCell ref="A58:G58"/>
    <mergeCell ref="A60:G60"/>
    <mergeCell ref="B93:E93"/>
    <mergeCell ref="B95:E95"/>
    <mergeCell ref="D99:E99"/>
    <mergeCell ref="A64:E64"/>
    <mergeCell ref="A88:H88"/>
    <mergeCell ref="A70:C70"/>
    <mergeCell ref="A66:C66"/>
    <mergeCell ref="A86:G86"/>
    <mergeCell ref="A68:B68"/>
    <mergeCell ref="A80:E80"/>
    <mergeCell ref="A82:E82"/>
    <mergeCell ref="A84:E84"/>
    <mergeCell ref="E66:F66"/>
    <mergeCell ref="A9:H9"/>
    <mergeCell ref="A12:H12"/>
    <mergeCell ref="A41:G41"/>
    <mergeCell ref="A22:G22"/>
    <mergeCell ref="A43:G43"/>
    <mergeCell ref="A10:H10"/>
    <mergeCell ref="A16:H16"/>
    <mergeCell ref="A18:H18"/>
    <mergeCell ref="A25:C25"/>
    <mergeCell ref="A39:E39"/>
    <mergeCell ref="A15:H15"/>
    <mergeCell ref="A28:G28"/>
    <mergeCell ref="A27:G27"/>
    <mergeCell ref="A20:H20"/>
    <mergeCell ref="A30:C30"/>
    <mergeCell ref="A33:E33"/>
    <mergeCell ref="A1:H1"/>
    <mergeCell ref="A2:H2"/>
    <mergeCell ref="A5:H5"/>
    <mergeCell ref="A3:C3"/>
    <mergeCell ref="A7:G7"/>
  </mergeCells>
  <dataValidations xWindow="587" yWindow="609" count="11">
    <dataValidation type="list" allowBlank="1" showInputMessage="1" showErrorMessage="1" promptTitle="Vælg fra listen" prompt="Klik i højre side af cellen og vælg hvilken type hus" sqref="E66" xr:uid="{00000000-0002-0000-0000-000000000000}">
      <formula1>$B$204:$C$204</formula1>
    </dataValidation>
    <dataValidation type="list" allowBlank="1" showInputMessage="1" showErrorMessage="1" promptTitle="Vælg" prompt="Klik i højre side af cellen og vælg Ja eller Nej" sqref="F80 B29 D30 B26 D24 F78 F70:F76 F52 B42 F35 D47 B46 D62 B63" xr:uid="{00000000-0002-0000-0000-000001000000}">
      <formula1>$F$207:$F$208</formula1>
    </dataValidation>
    <dataValidation allowBlank="1" showInputMessage="1" showErrorMessage="1" promptTitle="Skriv" prompt="Skriv antal dage der har været frit logi til rådighed" sqref="F46 F49:F51 F42 F29 F24:F26" xr:uid="{00000000-0002-0000-0000-000004000000}"/>
    <dataValidation allowBlank="1" showInputMessage="1" showErrorMessage="1" promptTitle="Skriv" prompt="Skriv antal dage der har været bolig til rådighed" sqref="F62:F63" xr:uid="{00000000-0002-0000-0000-000005000000}"/>
    <dataValidation allowBlank="1" showInputMessage="1" showErrorMessage="1" promptTitle="Skriv" prompt="Angiv beløb for perioden, hvis der har været en egenbetaling" sqref="F64" xr:uid="{00000000-0002-0000-0000-000006000000}"/>
    <dataValidation allowBlank="1" showInputMessage="1" showErrorMessage="1" promptTitle="Skriv" prompt="Angiv antal m2 boligens areal udgør" sqref="C68" xr:uid="{00000000-0002-0000-0000-000007000000}"/>
    <dataValidation allowBlank="1" showInputMessage="1" showErrorMessage="1" promptTitle="Skriv" prompt="Angiv boligens opførelsessum pr. m2" sqref="F68" xr:uid="{00000000-0002-0000-0000-000008000000}"/>
    <dataValidation allowBlank="1" showInputMessage="1" showErrorMessage="1" promptTitle="Skriv" prompt="Angiv det faktuelt samlede beløb af fri el, varme mv. i perioden" sqref="F82 F54 F37" xr:uid="{00000000-0002-0000-0000-000009000000}"/>
    <dataValidation allowBlank="1" showInputMessage="1" showErrorMessage="1" promptTitle="Skriv" prompt="Angiv periodens samlede beløb, hvis der har været en egenbetaling af el, varme mv. hvis denne delvis er betalt af arbejdsgiver" sqref="F84 F56 F39" xr:uid="{00000000-0002-0000-0000-00000A000000}"/>
    <dataValidation allowBlank="1" showInputMessage="1" showErrorMessage="1" promptTitle="Skriv" prompt="Skriv antal dage der har været vakant- eller prævakant bolig til rådighed" sqref="F47 F30" xr:uid="{18762852-BE63-4D16-AF98-B81222AA5392}"/>
    <dataValidation allowBlank="1" showInputMessage="1" showErrorMessage="1" promptTitle="Skriv" prompt="Skriv antal rum der har været til rådighed" sqref="F48 F31" xr:uid="{E4EEC459-F063-4F4E-97B1-F1B12BFDB757}"/>
  </dataValidations>
  <hyperlinks>
    <hyperlink ref="H6" r:id="rId1" xr:uid="{6DDA8493-CCF9-41E0-AFE8-B07B3BCDE6CF}"/>
  </hyperlinks>
  <pageMargins left="0.70866141732283472" right="0.51181102362204722" top="0.59055118110236227" bottom="0.59055118110236227" header="0.31496062992125984" footer="0.31496062992125984"/>
  <pageSetup paperSize="9" scale="62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Mathias Geisler</cp:lastModifiedBy>
  <cp:lastPrinted>2023-12-01T13:00:50Z</cp:lastPrinted>
  <dcterms:created xsi:type="dcterms:W3CDTF">2013-02-01T12:54:25Z</dcterms:created>
  <dcterms:modified xsi:type="dcterms:W3CDTF">2023-12-01T14:15:45Z</dcterms:modified>
</cp:coreProperties>
</file>