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§ 15\Mathias formler\"/>
    </mc:Choice>
  </mc:AlternateContent>
  <workbookProtection workbookAlgorithmName="SHA-512" workbookHashValue="IrK9Y7ZYfyxM/jiwGdcsOenULjPFBP5Y4XMoYAEgJPV72P1fFiW/SUS5dis0WT3WabNHQEspqVMtBC2EFcWL8g==" workbookSaltValue="5kdrCJf7p4kf9zfAoYISVw==" workbookSpinCount="100000" lockStructure="1"/>
  <bookViews>
    <workbookView xWindow="0" yWindow="120" windowWidth="15480" windowHeight="11640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O22" i="1" l="1"/>
  <c r="O10" i="1"/>
  <c r="O9" i="1"/>
  <c r="O53" i="1" l="1"/>
  <c r="O12" i="1" l="1"/>
  <c r="O29" i="1" l="1"/>
  <c r="O31" i="1" s="1"/>
  <c r="O33" i="1" s="1"/>
  <c r="O59" i="1" s="1"/>
</calcChain>
</file>

<file path=xl/sharedStrings.xml><?xml version="1.0" encoding="utf-8"?>
<sst xmlns="http://schemas.openxmlformats.org/spreadsheetml/2006/main" count="65" uniqueCount="53">
  <si>
    <t>-</t>
  </si>
  <si>
    <t>=</t>
  </si>
  <si>
    <t>1.</t>
  </si>
  <si>
    <t>2.</t>
  </si>
  <si>
    <t>3.</t>
  </si>
  <si>
    <t>4.</t>
  </si>
  <si>
    <t xml:space="preserve"> </t>
  </si>
  <si>
    <t>+</t>
  </si>
  <si>
    <t xml:space="preserve">                                                                                                          </t>
  </si>
  <si>
    <t>Inuup normua.:</t>
  </si>
  <si>
    <t>Ateq:</t>
  </si>
  <si>
    <t xml:space="preserve">Aningaasarsiat A-t katillugit </t>
  </si>
  <si>
    <t>Aningaasarsiat B-t katillugit</t>
  </si>
  <si>
    <t>Ilanngaatigineqarsinnaasut ilanngaatiginerat</t>
  </si>
  <si>
    <t>Aningaasarsiat akileraaruteqaataasussat</t>
  </si>
  <si>
    <t> inummut ilanngaat   x    ullut akileraartussaaffiit</t>
  </si>
  <si>
    <t xml:space="preserve">                          Aningaasarsiat akileraaruteqaataasussat</t>
  </si>
  <si>
    <t>Akileraarutit A-nut akiliutaasimasut uani nalunaarneqassapput:</t>
  </si>
  <si>
    <t xml:space="preserve">Sulisitsisoq: </t>
  </si>
  <si>
    <t xml:space="preserve">Akileraarutit A-t B-llu tamakkerlugit. Kisitsit akileraarutissavinnit naatsorsukkanit </t>
  </si>
  <si>
    <t>ilanngaatigineqassapput:</t>
  </si>
  <si>
    <t>Kisitsit minus-iuppat (-) akileraarutit sippuutaannik pissaqassaatit, kisitsillu plus-iuppat (+)</t>
  </si>
  <si>
    <t>akileraarutissat sinnerinik akiligassaqassaatit</t>
  </si>
  <si>
    <t>Kommunini akileraarusiissutit tamakkiisut:</t>
  </si>
  <si>
    <t xml:space="preserve">Akileraartarnermut Aqutsisoqarfik      </t>
  </si>
  <si>
    <t>Akileraarutissaviit, aningaasarsiat akileraarusigassat</t>
  </si>
  <si>
    <r>
      <t xml:space="preserve">Akileraartussaaneq ukiumit ataatsimit sivikinneruppat, </t>
    </r>
    <r>
      <rPr>
        <b/>
        <sz val="11"/>
        <rFont val="Arial"/>
        <family val="2"/>
      </rPr>
      <t>ullut nalunaarutigineqassapput:</t>
    </r>
  </si>
  <si>
    <t>GIS/DIS-imit isertitat aamma/imlt. pisortanit ikiorsiissutit (siusinn. pisariaqavissuinnarnut ikiorsiissutit)</t>
  </si>
  <si>
    <t>GIS/DIS-imit isertitat aamma/imlt. pisortanit ikiorsiissutit akileraarutitaannik appartitsineq:</t>
  </si>
  <si>
    <t>Akileraarutissaviit  x  GIS/DIS-imit isertitat aamma/imlt. ikiorsiissutit taaneqartunik isertitat</t>
  </si>
  <si>
    <t>Kommuneqarfik Sermersooq</t>
  </si>
  <si>
    <t>Qeqqata Kommunia</t>
  </si>
  <si>
    <t>Kommune Kujalleq</t>
  </si>
  <si>
    <t>Kommune Qeqertalik</t>
  </si>
  <si>
    <t>Avannaata Kommunia</t>
  </si>
  <si>
    <t>Imatut naatsorsuisoqassaaq:</t>
  </si>
  <si>
    <t>UKIOQ 2020-IMUT AKILERAARUTINIK NAATSORSUIFFIK</t>
  </si>
  <si>
    <t xml:space="preserve">                             ullut 366-it  </t>
  </si>
  <si>
    <t xml:space="preserve">MALUGIUK MALUGIUK MALUGIUK – eqqaamassagakku ullut akileraarfiit amerlassusaat allassagakkit,  </t>
  </si>
  <si>
    <t xml:space="preserve">tassaassallutillu ullut isertitaqarfiit, soorlu ullut 152-it (1/1-31/5-2020)   </t>
  </si>
  <si>
    <t xml:space="preserve">Akileraarutit B-t Akilikkat:    </t>
  </si>
  <si>
    <t>Akileraarutit A-t:</t>
  </si>
  <si>
    <t>Aningaasarsiat akileraarusigassat (100 kr.-inut qaninnernut ammut akunnaallisat):</t>
  </si>
  <si>
    <t xml:space="preserve"> -eraat, naqqaniittut takukkit:</t>
  </si>
  <si>
    <t>2018-imut soraarnerussutisiaqalernissamut ileqqaarnissamut akiligassat:</t>
  </si>
  <si>
    <t>2018-imut akileraarutissat sinneri, siumoortumik nalunaarsortinnermi ilanngunneqarsimasut:</t>
  </si>
  <si>
    <t>Inummut ilanngaat ukioq naallugu:</t>
  </si>
  <si>
    <t>48.000 kr</t>
  </si>
  <si>
    <t>Aningaasarsiat B-t akileraarutitaqanngitsut</t>
  </si>
  <si>
    <t>Aapparisap ilanngaatit atunngitsuugarisimasinnaasai nuutat:</t>
  </si>
  <si>
    <t>Aningaasarsiat B-takileraarutitaqanngitsut, aapparisamit nuutaq:</t>
  </si>
  <si>
    <t>Ilanngaatigineqarsinnaasut ilanngaatiginerat, aapparisamit nuutaq:</t>
  </si>
  <si>
    <t xml:space="preserve">Inummut ilanngaat, aapparisamit nuutaq: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</si>
</sst>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1"/>
      <color rgb="FF00B0F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17">
    <xf numFmtId="0" fontId="0" fillId="0" borderId="0" xfId="0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2" fillId="0" borderId="1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 applyAlignment="1"/>
    <xf numFmtId="3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2" xfId="0" applyFont="1" applyFill="1" applyBorder="1"/>
    <xf numFmtId="0" fontId="3" fillId="0" borderId="0" xfId="0" applyFont="1" applyFill="1" applyBorder="1" applyAlignment="1">
      <alignment horizontal="right"/>
    </xf>
    <xf numFmtId="0" fontId="2" fillId="0" borderId="2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3" fontId="2" fillId="0" borderId="0" xfId="0" applyNumberFormat="1" applyFont="1" applyFill="1" applyAlignment="1"/>
    <xf numFmtId="0" fontId="9" fillId="0" borderId="0" xfId="0" applyFont="1" applyFill="1" applyBorder="1"/>
    <xf numFmtId="3" fontId="2" fillId="0" borderId="5" xfId="0" applyNumberFormat="1" applyFont="1" applyFill="1" applyBorder="1" applyAlignment="1">
      <alignment horizontal="right"/>
    </xf>
    <xf numFmtId="0" fontId="3" fillId="0" borderId="0" xfId="0" applyFont="1" applyFill="1"/>
    <xf numFmtId="3" fontId="2" fillId="0" borderId="2" xfId="0" applyNumberFormat="1" applyFont="1" applyFill="1" applyBorder="1"/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/>
    <xf numFmtId="3" fontId="3" fillId="0" borderId="0" xfId="0" applyNumberFormat="1" applyFont="1" applyFill="1"/>
    <xf numFmtId="3" fontId="7" fillId="0" borderId="0" xfId="0" applyNumberFormat="1" applyFont="1" applyFill="1"/>
    <xf numFmtId="0" fontId="7" fillId="0" borderId="2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3" fontId="3" fillId="0" borderId="0" xfId="0" applyNumberFormat="1" applyFont="1" applyFill="1" applyBorder="1"/>
    <xf numFmtId="3" fontId="2" fillId="0" borderId="8" xfId="0" applyNumberFormat="1" applyFont="1" applyFill="1" applyBorder="1" applyAlignment="1"/>
    <xf numFmtId="3" fontId="2" fillId="0" borderId="8" xfId="0" applyNumberFormat="1" applyFont="1" applyFill="1" applyBorder="1"/>
    <xf numFmtId="9" fontId="2" fillId="0" borderId="8" xfId="0" applyNumberFormat="1" applyFont="1" applyFill="1" applyBorder="1" applyAlignment="1"/>
    <xf numFmtId="9" fontId="2" fillId="0" borderId="0" xfId="0" applyNumberFormat="1" applyFont="1" applyFill="1" applyAlignment="1"/>
    <xf numFmtId="3" fontId="2" fillId="0" borderId="2" xfId="0" applyNumberFormat="1" applyFont="1" applyFill="1" applyBorder="1" applyAlignment="1"/>
    <xf numFmtId="9" fontId="2" fillId="0" borderId="2" xfId="0" applyNumberFormat="1" applyFont="1" applyFill="1" applyBorder="1" applyAlignment="1"/>
    <xf numFmtId="9" fontId="2" fillId="0" borderId="0" xfId="0" applyNumberFormat="1" applyFont="1" applyFill="1" applyBorder="1" applyAlignment="1"/>
    <xf numFmtId="3" fontId="2" fillId="0" borderId="4" xfId="0" applyNumberFormat="1" applyFont="1" applyFill="1" applyBorder="1" applyProtection="1">
      <protection locked="0"/>
    </xf>
    <xf numFmtId="3" fontId="2" fillId="0" borderId="5" xfId="0" applyNumberFormat="1" applyFont="1" applyFill="1" applyBorder="1" applyProtection="1">
      <protection locked="0"/>
    </xf>
    <xf numFmtId="3" fontId="2" fillId="0" borderId="7" xfId="0" applyNumberFormat="1" applyFont="1" applyFill="1" applyBorder="1" applyProtection="1">
      <protection locked="0"/>
    </xf>
    <xf numFmtId="3" fontId="2" fillId="0" borderId="7" xfId="0" applyNumberFormat="1" applyFont="1" applyFill="1" applyBorder="1" applyAlignment="1" applyProtection="1">
      <protection locked="0"/>
    </xf>
    <xf numFmtId="3" fontId="2" fillId="0" borderId="6" xfId="0" applyNumberFormat="1" applyFont="1" applyFill="1" applyBorder="1" applyAlignment="1" applyProtection="1">
      <alignment horizontal="right"/>
      <protection locked="0"/>
    </xf>
    <xf numFmtId="9" fontId="3" fillId="0" borderId="7" xfId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/>
    <xf numFmtId="3" fontId="2" fillId="0" borderId="0" xfId="0" applyNumberFormat="1" applyFont="1" applyFill="1"/>
    <xf numFmtId="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/>
    <xf numFmtId="3" fontId="2" fillId="0" borderId="0" xfId="0" applyNumberFormat="1" applyFont="1" applyFill="1"/>
    <xf numFmtId="0" fontId="2" fillId="0" borderId="1" xfId="0" applyFont="1" applyFill="1" applyBorder="1" applyProtection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3" fontId="2" fillId="0" borderId="0" xfId="0" applyNumberFormat="1" applyFont="1" applyFill="1"/>
    <xf numFmtId="0" fontId="2" fillId="0" borderId="0" xfId="0" applyFont="1" applyFill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Fill="1"/>
    <xf numFmtId="0" fontId="2" fillId="0" borderId="2" xfId="0" applyFont="1" applyFill="1" applyBorder="1" applyAlignment="1" applyProtection="1">
      <protection locked="0"/>
    </xf>
    <xf numFmtId="3" fontId="2" fillId="0" borderId="0" xfId="0" applyNumberFormat="1" applyFont="1" applyFill="1"/>
    <xf numFmtId="0" fontId="2" fillId="0" borderId="0" xfId="0" applyFont="1" applyFill="1" applyBorder="1" applyAlignment="1"/>
    <xf numFmtId="3" fontId="2" fillId="0" borderId="0" xfId="0" applyNumberFormat="1" applyFont="1" applyFill="1"/>
    <xf numFmtId="0" fontId="2" fillId="0" borderId="0" xfId="0" applyFont="1" applyFill="1" applyBorder="1"/>
    <xf numFmtId="0" fontId="3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2" xfId="0" applyFont="1" applyFill="1" applyBorder="1" applyAlignment="1" applyProtection="1">
      <protection locked="0"/>
    </xf>
    <xf numFmtId="0" fontId="12" fillId="0" borderId="2" xfId="0" applyFont="1" applyFill="1" applyBorder="1"/>
    <xf numFmtId="0" fontId="2" fillId="0" borderId="0" xfId="0" applyFont="1" applyFill="1"/>
    <xf numFmtId="3" fontId="2" fillId="0" borderId="0" xfId="0" applyNumberFormat="1" applyFont="1" applyFill="1"/>
    <xf numFmtId="0" fontId="2" fillId="0" borderId="0" xfId="0" applyFont="1" applyFill="1" applyBorder="1"/>
    <xf numFmtId="0" fontId="7" fillId="0" borderId="0" xfId="0" applyFont="1" applyFill="1" applyBorder="1"/>
    <xf numFmtId="0" fontId="2" fillId="0" borderId="1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 applyProtection="1"/>
    <xf numFmtId="0" fontId="13" fillId="0" borderId="0" xfId="0" applyFont="1" applyFill="1" applyBorder="1" applyAlignment="1" applyProtection="1">
      <protection locked="0"/>
    </xf>
    <xf numFmtId="3" fontId="2" fillId="0" borderId="0" xfId="0" applyNumberFormat="1" applyFont="1" applyFill="1" applyBorder="1" applyProtection="1">
      <protection locked="0"/>
    </xf>
    <xf numFmtId="0" fontId="16" fillId="0" borderId="2" xfId="0" applyFont="1" applyFill="1" applyBorder="1"/>
    <xf numFmtId="0" fontId="17" fillId="0" borderId="2" xfId="0" applyFont="1" applyFill="1" applyBorder="1" applyAlignment="1" applyProtection="1"/>
    <xf numFmtId="3" fontId="3" fillId="0" borderId="3" xfId="0" applyNumberFormat="1" applyFont="1" applyFill="1" applyBorder="1"/>
    <xf numFmtId="49" fontId="2" fillId="0" borderId="0" xfId="0" applyNumberFormat="1" applyFont="1" applyFill="1"/>
    <xf numFmtId="0" fontId="2" fillId="0" borderId="5" xfId="0" applyFont="1" applyFill="1" applyBorder="1"/>
    <xf numFmtId="3" fontId="2" fillId="0" borderId="6" xfId="0" applyNumberFormat="1" applyFont="1" applyFill="1" applyBorder="1" applyProtection="1"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Alignment="1"/>
    <xf numFmtId="0" fontId="9" fillId="0" borderId="0" xfId="0" applyFont="1" applyFill="1" applyAlignment="1"/>
    <xf numFmtId="3" fontId="2" fillId="0" borderId="0" xfId="0" applyNumberFormat="1" applyFont="1" applyFill="1"/>
    <xf numFmtId="3" fontId="2" fillId="0" borderId="0" xfId="0" applyNumberFormat="1" applyFont="1" applyFill="1" applyProtection="1">
      <protection locked="0"/>
    </xf>
    <xf numFmtId="0" fontId="3" fillId="0" borderId="0" xfId="0" applyFont="1" applyFill="1" applyAlignment="1"/>
    <xf numFmtId="0" fontId="3" fillId="0" borderId="9" xfId="0" applyFont="1" applyFill="1" applyBorder="1" applyAlignment="1"/>
    <xf numFmtId="0" fontId="10" fillId="0" borderId="0" xfId="0" applyFont="1" applyFill="1" applyAlignment="1"/>
    <xf numFmtId="0" fontId="0" fillId="0" borderId="0" xfId="0" applyFill="1" applyAlignment="1"/>
    <xf numFmtId="0" fontId="8" fillId="0" borderId="0" xfId="0" applyFont="1" applyFill="1" applyAlignment="1">
      <alignment horizontal="center"/>
    </xf>
    <xf numFmtId="3" fontId="2" fillId="0" borderId="2" xfId="0" applyNumberFormat="1" applyFont="1" applyFill="1" applyBorder="1" applyAlignment="1"/>
    <xf numFmtId="0" fontId="0" fillId="0" borderId="2" xfId="0" applyFill="1" applyBorder="1" applyAlignment="1"/>
    <xf numFmtId="0" fontId="3" fillId="0" borderId="2" xfId="0" applyFont="1" applyFill="1" applyBorder="1"/>
    <xf numFmtId="0" fontId="2" fillId="0" borderId="2" xfId="0" applyFont="1" applyFill="1" applyBorder="1"/>
    <xf numFmtId="3" fontId="2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2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CC3300"/>
      <color rgb="FF6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7"/>
  <sheetViews>
    <sheetView showGridLines="0" showRowColHeaders="0" tabSelected="1" zoomScaleNormal="100" zoomScalePageLayoutView="80" workbookViewId="0">
      <selection activeCell="O27" sqref="O27"/>
    </sheetView>
  </sheetViews>
  <sheetFormatPr defaultRowHeight="14.25" x14ac:dyDescent="0.2"/>
  <cols>
    <col min="1" max="1" width="3.140625" style="7" customWidth="1"/>
    <col min="2" max="2" width="13.7109375" style="7" customWidth="1"/>
    <col min="3" max="3" width="17" style="7" customWidth="1"/>
    <col min="4" max="4" width="4" style="7" customWidth="1"/>
    <col min="5" max="5" width="16.42578125" style="7" customWidth="1"/>
    <col min="6" max="6" width="6.42578125" style="7" customWidth="1"/>
    <col min="7" max="7" width="7.7109375" style="7" customWidth="1"/>
    <col min="8" max="8" width="9.5703125" style="7" customWidth="1"/>
    <col min="9" max="9" width="3.140625" style="7" customWidth="1"/>
    <col min="10" max="10" width="5" style="7" customWidth="1"/>
    <col min="11" max="11" width="4.5703125" style="7" hidden="1" customWidth="1"/>
    <col min="12" max="12" width="6.5703125" style="7" customWidth="1"/>
    <col min="13" max="13" width="2.28515625" style="7" customWidth="1"/>
    <col min="14" max="14" width="0.7109375" style="7" customWidth="1"/>
    <col min="15" max="15" width="10.85546875" style="6" customWidth="1"/>
    <col min="16" max="16384" width="9.140625" style="7"/>
  </cols>
  <sheetData>
    <row r="2" spans="1:18" ht="15" x14ac:dyDescent="0.25">
      <c r="A2" s="100" t="s">
        <v>36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8" s="69" customFormat="1" ht="15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66"/>
    </row>
    <row r="4" spans="1:18" ht="14.25" customHeight="1" x14ac:dyDescent="0.25">
      <c r="A4" s="9" t="s">
        <v>9</v>
      </c>
      <c r="B4" s="63"/>
      <c r="C4" s="115"/>
      <c r="D4" s="115"/>
      <c r="E4" s="11" t="s">
        <v>10</v>
      </c>
      <c r="F4" s="115"/>
      <c r="G4" s="115"/>
      <c r="H4" s="115"/>
      <c r="I4" s="115"/>
      <c r="J4" s="115"/>
      <c r="K4" s="115"/>
      <c r="L4" s="115"/>
      <c r="M4" s="115"/>
      <c r="N4" s="12"/>
      <c r="O4" s="2"/>
    </row>
    <row r="6" spans="1:18" ht="17.25" customHeight="1" x14ac:dyDescent="0.2">
      <c r="A6" s="7" t="s">
        <v>11</v>
      </c>
      <c r="M6" s="7" t="s">
        <v>7</v>
      </c>
      <c r="N6" s="6"/>
      <c r="O6" s="42"/>
    </row>
    <row r="7" spans="1:18" ht="17.25" customHeight="1" x14ac:dyDescent="0.2">
      <c r="A7" s="7" t="s">
        <v>27</v>
      </c>
      <c r="B7" s="4"/>
      <c r="C7" s="4"/>
      <c r="D7" s="4"/>
      <c r="F7" s="13"/>
      <c r="G7" s="13"/>
      <c r="H7" s="13"/>
      <c r="I7" s="13"/>
      <c r="J7" s="14"/>
      <c r="K7" s="14"/>
      <c r="L7" s="14"/>
      <c r="M7" s="14" t="s">
        <v>7</v>
      </c>
      <c r="N7" s="15"/>
      <c r="O7" s="43"/>
    </row>
    <row r="8" spans="1:18" ht="17.25" customHeight="1" x14ac:dyDescent="0.2">
      <c r="A8" s="7" t="s">
        <v>12</v>
      </c>
      <c r="B8" s="4"/>
      <c r="C8" s="4"/>
      <c r="D8" s="4"/>
      <c r="F8" s="13"/>
      <c r="G8" s="13"/>
      <c r="H8" s="13"/>
      <c r="I8" s="13"/>
      <c r="J8" s="14"/>
      <c r="K8" s="14"/>
      <c r="L8" s="14"/>
      <c r="M8" s="14" t="s">
        <v>7</v>
      </c>
      <c r="N8" s="15"/>
      <c r="O8" s="43"/>
      <c r="R8" s="6"/>
    </row>
    <row r="9" spans="1:18" ht="17.25" customHeight="1" x14ac:dyDescent="0.2">
      <c r="A9" s="7" t="s">
        <v>48</v>
      </c>
      <c r="B9" s="16"/>
      <c r="C9" s="4"/>
      <c r="D9" s="4"/>
      <c r="F9" s="13"/>
      <c r="G9" s="13"/>
      <c r="H9" s="13"/>
      <c r="I9" s="13"/>
      <c r="J9" s="14"/>
      <c r="K9" s="14"/>
      <c r="L9" s="14"/>
      <c r="M9" s="14" t="s">
        <v>0</v>
      </c>
      <c r="N9" s="15"/>
      <c r="O9" s="17">
        <f>IF(AND(0&lt;=O19,O19&lt;365, LEN(O19)&gt;0),(5000*(O19/365)),5000)</f>
        <v>5000</v>
      </c>
    </row>
    <row r="10" spans="1:18" ht="17.25" customHeight="1" x14ac:dyDescent="0.2">
      <c r="A10" s="7" t="s">
        <v>13</v>
      </c>
      <c r="B10" s="4"/>
      <c r="C10" s="4"/>
      <c r="D10" s="4"/>
      <c r="F10" s="13"/>
      <c r="G10" s="13"/>
      <c r="H10" s="13"/>
      <c r="I10" s="13"/>
      <c r="J10" s="14"/>
      <c r="K10" s="14"/>
      <c r="L10" s="14"/>
      <c r="M10" s="14" t="s">
        <v>0</v>
      </c>
      <c r="N10" s="15"/>
      <c r="O10" s="46">
        <f>IF(AND(0&lt;=O19,O19&lt;365, LEN(O19)&gt;0),(10000*(O19/365)),10000)</f>
        <v>10000</v>
      </c>
    </row>
    <row r="11" spans="1:18" ht="15" x14ac:dyDescent="0.25">
      <c r="A11" s="111" t="s">
        <v>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6"/>
    </row>
    <row r="12" spans="1:18" ht="15" thickBot="1" x14ac:dyDescent="0.25">
      <c r="A12" s="110" t="s">
        <v>14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8"/>
      <c r="N12" s="2"/>
      <c r="O12" s="3">
        <f>IF(O8&gt;=O9, O6+O7+O8-O9-O10, O6+O7-O10)</f>
        <v>-10000</v>
      </c>
    </row>
    <row r="13" spans="1:18" x14ac:dyDescent="0.2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</row>
    <row r="14" spans="1:18" x14ac:dyDescent="0.2">
      <c r="A14" s="90" t="s">
        <v>46</v>
      </c>
      <c r="B14" s="90"/>
      <c r="C14" s="90"/>
      <c r="D14" s="14"/>
      <c r="E14" s="87" t="s">
        <v>47</v>
      </c>
      <c r="F14" s="110"/>
      <c r="G14" s="110"/>
      <c r="H14" s="110"/>
      <c r="I14" s="110"/>
      <c r="J14" s="110"/>
      <c r="K14" s="110"/>
      <c r="L14" s="110"/>
      <c r="M14" s="8"/>
      <c r="N14" s="4"/>
    </row>
    <row r="15" spans="1:18" s="55" customFormat="1" x14ac:dyDescent="0.2">
      <c r="A15" s="60"/>
      <c r="B15" s="57"/>
      <c r="C15" s="15"/>
      <c r="D15" s="57"/>
      <c r="M15" s="56"/>
      <c r="N15" s="59"/>
      <c r="O15" s="58"/>
    </row>
    <row r="16" spans="1:18" s="55" customFormat="1" x14ac:dyDescent="0.2">
      <c r="A16" s="61" t="s">
        <v>38</v>
      </c>
      <c r="B16" s="57"/>
      <c r="C16" s="15"/>
      <c r="D16" s="57"/>
      <c r="M16" s="56"/>
      <c r="N16" s="59"/>
      <c r="O16" s="58"/>
    </row>
    <row r="17" spans="1:15" s="55" customFormat="1" x14ac:dyDescent="0.2">
      <c r="A17" s="61" t="s">
        <v>39</v>
      </c>
      <c r="B17" s="57"/>
      <c r="C17" s="15"/>
      <c r="D17" s="57"/>
      <c r="M17" s="56"/>
      <c r="N17" s="59"/>
      <c r="O17" s="58"/>
    </row>
    <row r="18" spans="1:15" ht="9" customHeight="1" x14ac:dyDescent="0.2">
      <c r="A18" s="57"/>
      <c r="B18" s="14"/>
      <c r="C18" s="14"/>
      <c r="D18" s="14"/>
      <c r="M18" s="8"/>
      <c r="N18" s="4"/>
    </row>
    <row r="19" spans="1:15" ht="15" customHeight="1" x14ac:dyDescent="0.25">
      <c r="A19" s="14" t="s">
        <v>26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4"/>
      <c r="O19" s="44"/>
    </row>
    <row r="20" spans="1:15" x14ac:dyDescent="0.2">
      <c r="A20" s="110" t="s">
        <v>8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</row>
    <row r="21" spans="1:15" x14ac:dyDescent="0.2">
      <c r="A21" s="92" t="s">
        <v>35</v>
      </c>
      <c r="B21" s="92"/>
      <c r="C21" s="92"/>
      <c r="D21" s="92"/>
      <c r="E21" s="112" t="s">
        <v>15</v>
      </c>
      <c r="F21" s="112"/>
      <c r="G21" s="112"/>
      <c r="H21" s="112"/>
      <c r="I21" s="112"/>
      <c r="J21" s="112"/>
      <c r="K21" s="70"/>
      <c r="L21" s="70"/>
      <c r="M21" s="70"/>
      <c r="N21" s="70"/>
    </row>
    <row r="22" spans="1:15" x14ac:dyDescent="0.2">
      <c r="A22" s="94"/>
      <c r="B22" s="94"/>
      <c r="C22" s="94"/>
      <c r="D22" s="94"/>
      <c r="E22" s="91" t="s">
        <v>37</v>
      </c>
      <c r="F22" s="91"/>
      <c r="G22" s="91"/>
      <c r="H22" s="91"/>
      <c r="I22" s="2"/>
      <c r="J22" s="94"/>
      <c r="K22" s="94"/>
      <c r="L22" s="94"/>
      <c r="M22" s="20" t="s">
        <v>0</v>
      </c>
      <c r="N22" s="1"/>
      <c r="O22" s="21">
        <f>IF(AND(0&lt;=O19,O19&lt;365, LEN(O19)&gt;0),(48000*(O19/365)),48000)</f>
        <v>48000</v>
      </c>
    </row>
    <row r="23" spans="1:15" s="75" customFormat="1" x14ac:dyDescent="0.2">
      <c r="A23" s="76"/>
      <c r="B23" s="76"/>
      <c r="C23" s="76"/>
      <c r="D23" s="76"/>
      <c r="E23" s="77"/>
      <c r="F23" s="77"/>
      <c r="G23" s="77"/>
      <c r="H23" s="77"/>
      <c r="I23" s="2"/>
      <c r="J23" s="76"/>
      <c r="K23" s="76"/>
      <c r="L23" s="76"/>
      <c r="M23" s="20"/>
      <c r="N23" s="1"/>
      <c r="O23" s="21"/>
    </row>
    <row r="24" spans="1:15" ht="15" x14ac:dyDescent="0.25">
      <c r="A24" s="25" t="s">
        <v>49</v>
      </c>
      <c r="B24" s="6"/>
      <c r="C24" s="6"/>
      <c r="D24" s="6"/>
      <c r="E24" s="2"/>
      <c r="F24" s="2"/>
      <c r="G24" s="2"/>
      <c r="H24" s="2"/>
      <c r="I24" s="2"/>
      <c r="J24" s="6"/>
      <c r="K24" s="6"/>
      <c r="L24" s="6"/>
      <c r="M24" s="20"/>
      <c r="N24" s="1"/>
    </row>
    <row r="25" spans="1:15" ht="17.25" customHeight="1" x14ac:dyDescent="0.2">
      <c r="A25" s="7" t="s">
        <v>52</v>
      </c>
      <c r="B25" s="6"/>
      <c r="C25" s="6"/>
      <c r="D25" s="6"/>
      <c r="E25" s="2"/>
      <c r="F25" s="2"/>
      <c r="G25" s="2"/>
      <c r="H25" s="2"/>
      <c r="I25" s="2"/>
      <c r="J25" s="6"/>
      <c r="K25" s="6"/>
      <c r="L25" s="6"/>
      <c r="M25" s="20" t="s">
        <v>0</v>
      </c>
      <c r="N25" s="1"/>
      <c r="O25" s="42"/>
    </row>
    <row r="26" spans="1:15" s="62" customFormat="1" ht="17.25" customHeight="1" x14ac:dyDescent="0.2">
      <c r="A26" s="62" t="s">
        <v>50</v>
      </c>
      <c r="B26" s="64"/>
      <c r="C26" s="64"/>
      <c r="D26" s="64"/>
      <c r="E26" s="2"/>
      <c r="F26" s="2"/>
      <c r="G26" s="2"/>
      <c r="H26" s="2"/>
      <c r="I26" s="2"/>
      <c r="J26" s="64"/>
      <c r="K26" s="64"/>
      <c r="L26" s="64"/>
      <c r="M26" s="20" t="s">
        <v>0</v>
      </c>
      <c r="N26" s="1"/>
      <c r="O26" s="88"/>
    </row>
    <row r="27" spans="1:15" s="75" customFormat="1" ht="17.25" customHeight="1" x14ac:dyDescent="0.2">
      <c r="A27" s="75" t="s">
        <v>51</v>
      </c>
      <c r="B27" s="76"/>
      <c r="C27" s="76"/>
      <c r="D27" s="76"/>
      <c r="E27" s="2"/>
      <c r="F27" s="2"/>
      <c r="G27" s="2"/>
      <c r="H27" s="2"/>
      <c r="I27" s="2"/>
      <c r="J27" s="76"/>
      <c r="K27" s="76"/>
      <c r="L27" s="76"/>
      <c r="M27" s="20" t="s">
        <v>0</v>
      </c>
      <c r="N27" s="1"/>
      <c r="O27" s="89"/>
    </row>
    <row r="28" spans="1:15" x14ac:dyDescent="0.2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22"/>
    </row>
    <row r="29" spans="1:15" x14ac:dyDescent="0.2">
      <c r="A29" s="92" t="s">
        <v>42</v>
      </c>
      <c r="B29" s="92"/>
      <c r="C29" s="92"/>
      <c r="D29" s="92"/>
      <c r="E29" s="92"/>
      <c r="F29" s="92"/>
      <c r="G29" s="92"/>
      <c r="H29" s="93"/>
      <c r="I29" s="15"/>
      <c r="J29" s="15"/>
      <c r="K29" s="15"/>
      <c r="L29" s="15"/>
      <c r="M29" s="20" t="s">
        <v>1</v>
      </c>
      <c r="N29" s="1"/>
      <c r="O29" s="23">
        <f>TRUNC(IF((O12-O22-O25-O26-O27)&lt;=0,0,O12-O22-O25-O26-O27),-2)</f>
        <v>0</v>
      </c>
    </row>
    <row r="30" spans="1:15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</row>
    <row r="31" spans="1:15" s="18" customFormat="1" ht="15" x14ac:dyDescent="0.25">
      <c r="A31" s="24" t="s">
        <v>25</v>
      </c>
      <c r="B31" s="24"/>
      <c r="C31" s="24"/>
      <c r="D31" s="24"/>
      <c r="E31" s="24"/>
      <c r="F31" s="47"/>
      <c r="G31" s="97" t="s">
        <v>43</v>
      </c>
      <c r="H31" s="98"/>
      <c r="I31" s="98"/>
      <c r="J31" s="98"/>
      <c r="K31" s="99"/>
      <c r="L31" s="99"/>
      <c r="M31" s="99"/>
      <c r="N31" s="80"/>
      <c r="O31" s="25">
        <f>+O29*(F31)</f>
        <v>0</v>
      </c>
    </row>
    <row r="32" spans="1:15" x14ac:dyDescent="0.2">
      <c r="A32" s="6"/>
      <c r="B32" s="2"/>
      <c r="C32" s="1"/>
      <c r="D32" s="2"/>
      <c r="E32" s="6"/>
      <c r="F32" s="6"/>
      <c r="G32" s="6"/>
      <c r="H32" s="6"/>
      <c r="I32" s="6"/>
      <c r="J32" s="6"/>
      <c r="K32" s="6"/>
      <c r="L32" s="6"/>
      <c r="M32" s="6"/>
      <c r="N32" s="1"/>
    </row>
    <row r="33" spans="1:15" x14ac:dyDescent="0.2">
      <c r="A33" s="7" t="s">
        <v>28</v>
      </c>
      <c r="B33" s="2"/>
      <c r="C33" s="1"/>
      <c r="D33" s="2"/>
      <c r="E33" s="6"/>
      <c r="F33" s="6"/>
      <c r="G33" s="6"/>
      <c r="H33" s="6"/>
      <c r="I33" s="6"/>
      <c r="J33" s="6"/>
      <c r="K33" s="6"/>
      <c r="L33" s="6"/>
      <c r="M33" s="20" t="s">
        <v>0</v>
      </c>
      <c r="N33" s="1"/>
      <c r="O33" s="44">
        <f>O31*O7/O12</f>
        <v>0</v>
      </c>
    </row>
    <row r="34" spans="1:15" ht="6" customHeight="1" x14ac:dyDescent="0.2">
      <c r="A34" s="6"/>
      <c r="B34" s="2"/>
      <c r="C34" s="1"/>
      <c r="D34" s="2"/>
      <c r="E34" s="6"/>
      <c r="F34" s="6"/>
      <c r="G34" s="6"/>
      <c r="H34" s="6"/>
      <c r="I34" s="6"/>
      <c r="J34" s="6"/>
      <c r="K34" s="6"/>
      <c r="L34" s="6"/>
      <c r="M34" s="6"/>
      <c r="N34" s="1"/>
    </row>
    <row r="35" spans="1:15" s="29" customFormat="1" ht="12" x14ac:dyDescent="0.2">
      <c r="A35" s="26"/>
      <c r="B35" s="27" t="s">
        <v>29</v>
      </c>
      <c r="C35" s="27"/>
      <c r="D35" s="28"/>
      <c r="E35" s="27"/>
      <c r="F35" s="27"/>
      <c r="G35" s="27"/>
      <c r="H35" s="27"/>
      <c r="I35" s="27"/>
      <c r="O35" s="26"/>
    </row>
    <row r="36" spans="1:15" s="29" customFormat="1" ht="12" x14ac:dyDescent="0.2">
      <c r="A36" s="26"/>
      <c r="B36" s="30" t="s">
        <v>16</v>
      </c>
      <c r="C36" s="31"/>
      <c r="D36" s="31"/>
      <c r="E36" s="31"/>
      <c r="F36" s="32"/>
      <c r="G36" s="32"/>
      <c r="H36" s="32"/>
      <c r="I36" s="32"/>
      <c r="N36" s="78"/>
      <c r="O36" s="26"/>
    </row>
    <row r="37" spans="1:15" x14ac:dyDescent="0.2">
      <c r="A37" s="108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67"/>
    </row>
    <row r="38" spans="1:15" ht="12.75" customHeight="1" x14ac:dyDescent="0.25">
      <c r="A38" s="96" t="s">
        <v>17</v>
      </c>
      <c r="B38" s="96"/>
      <c r="C38" s="96"/>
      <c r="D38" s="96"/>
      <c r="E38" s="96"/>
      <c r="F38" s="96"/>
      <c r="G38" s="92"/>
      <c r="H38" s="92"/>
      <c r="I38" s="92"/>
      <c r="J38" s="92"/>
      <c r="K38" s="92"/>
      <c r="L38" s="92"/>
      <c r="M38" s="92"/>
      <c r="N38" s="92"/>
    </row>
    <row r="39" spans="1:15" s="69" customFormat="1" ht="6" customHeight="1" x14ac:dyDescent="0.25">
      <c r="A39" s="68"/>
      <c r="B39" s="68"/>
      <c r="C39" s="68"/>
      <c r="D39" s="68"/>
      <c r="E39" s="68"/>
      <c r="F39" s="68"/>
      <c r="G39" s="70"/>
      <c r="H39" s="70"/>
      <c r="I39" s="70"/>
      <c r="J39" s="70"/>
      <c r="K39" s="70"/>
      <c r="L39" s="70"/>
      <c r="M39" s="70"/>
      <c r="N39" s="70"/>
      <c r="O39" s="66"/>
    </row>
    <row r="40" spans="1:15" ht="13.5" customHeight="1" x14ac:dyDescent="0.25">
      <c r="A40" s="96" t="s">
        <v>18</v>
      </c>
      <c r="B40" s="96"/>
      <c r="C40" s="18"/>
      <c r="G40" s="111" t="s">
        <v>41</v>
      </c>
      <c r="H40" s="111"/>
    </row>
    <row r="41" spans="1:15" ht="7.5" customHeight="1" x14ac:dyDescent="0.2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</row>
    <row r="42" spans="1:15" x14ac:dyDescent="0.2">
      <c r="A42" s="10" t="s">
        <v>2</v>
      </c>
      <c r="B42" s="115"/>
      <c r="C42" s="115"/>
      <c r="D42" s="115"/>
      <c r="E42" s="115"/>
      <c r="F42" s="115"/>
      <c r="G42" s="116"/>
      <c r="H42" s="44"/>
      <c r="I42" s="65"/>
      <c r="J42" s="65"/>
      <c r="K42" s="65"/>
      <c r="L42" s="65"/>
      <c r="M42" s="65"/>
      <c r="N42" s="33"/>
    </row>
    <row r="43" spans="1:15" ht="6" customHeight="1" x14ac:dyDescent="0.25">
      <c r="A43" s="18"/>
      <c r="B43" s="91"/>
      <c r="C43" s="91"/>
      <c r="D43" s="6"/>
      <c r="E43" s="91"/>
      <c r="F43" s="91"/>
      <c r="G43" s="91"/>
      <c r="H43" s="91"/>
      <c r="I43" s="91"/>
      <c r="J43" s="91"/>
      <c r="K43" s="91"/>
      <c r="L43" s="91"/>
      <c r="M43" s="91"/>
      <c r="N43" s="91"/>
    </row>
    <row r="44" spans="1:15" x14ac:dyDescent="0.2">
      <c r="A44" s="10" t="s">
        <v>3</v>
      </c>
      <c r="B44" s="115"/>
      <c r="C44" s="115"/>
      <c r="D44" s="115"/>
      <c r="E44" s="115"/>
      <c r="F44" s="115"/>
      <c r="G44" s="116"/>
      <c r="H44" s="44"/>
      <c r="I44" s="65"/>
      <c r="J44" s="65"/>
      <c r="K44" s="65"/>
      <c r="L44" s="65"/>
      <c r="M44" s="65"/>
      <c r="N44" s="33"/>
    </row>
    <row r="45" spans="1:15" ht="6" customHeight="1" x14ac:dyDescent="0.2">
      <c r="A45" s="91"/>
      <c r="B45" s="91"/>
      <c r="C45" s="91"/>
      <c r="D45" s="6"/>
      <c r="E45" s="91"/>
      <c r="F45" s="91"/>
      <c r="G45" s="91"/>
      <c r="H45" s="91"/>
      <c r="I45" s="91"/>
      <c r="J45" s="91"/>
      <c r="K45" s="91"/>
      <c r="L45" s="91"/>
      <c r="M45" s="91"/>
      <c r="N45" s="91"/>
    </row>
    <row r="46" spans="1:15" ht="14.25" customHeight="1" x14ac:dyDescent="0.2">
      <c r="A46" s="10" t="s">
        <v>4</v>
      </c>
      <c r="B46" s="115"/>
      <c r="C46" s="115"/>
      <c r="D46" s="115"/>
      <c r="E46" s="115"/>
      <c r="F46" s="115"/>
      <c r="G46" s="116"/>
      <c r="H46" s="44"/>
      <c r="I46" s="65"/>
      <c r="J46" s="65"/>
      <c r="K46" s="65"/>
      <c r="L46" s="65"/>
      <c r="M46" s="65"/>
      <c r="N46" s="33"/>
    </row>
    <row r="47" spans="1:15" ht="6" customHeight="1" x14ac:dyDescent="0.2">
      <c r="A47" s="91"/>
      <c r="B47" s="91"/>
      <c r="C47" s="91"/>
      <c r="D47" s="6"/>
      <c r="E47" s="91"/>
      <c r="F47" s="91"/>
      <c r="G47" s="91"/>
      <c r="H47" s="91"/>
      <c r="I47" s="91"/>
      <c r="J47" s="91"/>
      <c r="K47" s="91"/>
      <c r="L47" s="91"/>
      <c r="M47" s="91"/>
      <c r="N47" s="91"/>
    </row>
    <row r="48" spans="1:15" x14ac:dyDescent="0.2">
      <c r="A48" s="10" t="s">
        <v>5</v>
      </c>
      <c r="B48" s="115"/>
      <c r="C48" s="115"/>
      <c r="D48" s="115"/>
      <c r="E48" s="115"/>
      <c r="F48" s="115"/>
      <c r="G48" s="116"/>
      <c r="H48" s="44"/>
      <c r="I48" s="65"/>
      <c r="J48" s="65"/>
      <c r="K48" s="65"/>
      <c r="L48" s="65"/>
      <c r="M48" s="65"/>
      <c r="N48" s="33"/>
    </row>
    <row r="49" spans="1:15" ht="6" customHeight="1" x14ac:dyDescent="0.2">
      <c r="A49" s="4"/>
      <c r="B49" s="4"/>
      <c r="C49" s="4"/>
      <c r="D49" s="2"/>
      <c r="E49" s="4"/>
      <c r="F49" s="4"/>
      <c r="G49" s="4"/>
      <c r="H49" s="4"/>
      <c r="I49" s="4"/>
      <c r="J49" s="4"/>
      <c r="K49" s="4"/>
      <c r="L49" s="4"/>
      <c r="M49" s="4"/>
      <c r="N49" s="33"/>
    </row>
    <row r="50" spans="1:15" ht="15" x14ac:dyDescent="0.25">
      <c r="A50" s="113" t="s">
        <v>40</v>
      </c>
      <c r="B50" s="113"/>
      <c r="C50" s="113"/>
      <c r="D50" s="113"/>
      <c r="E50" s="113"/>
      <c r="F50" s="113"/>
      <c r="G50" s="114"/>
      <c r="H50" s="45"/>
      <c r="I50" s="65"/>
      <c r="J50" s="65"/>
      <c r="K50" s="65"/>
      <c r="L50" s="65"/>
      <c r="M50" s="65"/>
      <c r="N50" s="33"/>
      <c r="O50" s="53"/>
    </row>
    <row r="51" spans="1:15" ht="6" customHeight="1" x14ac:dyDescent="0.25">
      <c r="A51" s="34"/>
      <c r="B51" s="2"/>
      <c r="C51" s="2"/>
      <c r="D51" s="4"/>
      <c r="E51" s="5"/>
      <c r="F51" s="4"/>
      <c r="G51" s="4"/>
      <c r="H51" s="4"/>
      <c r="I51" s="4"/>
      <c r="J51" s="4"/>
      <c r="K51" s="4"/>
      <c r="L51" s="4"/>
      <c r="M51" s="4"/>
      <c r="N51" s="33"/>
    </row>
    <row r="52" spans="1:15" x14ac:dyDescent="0.2">
      <c r="A52" s="15" t="s">
        <v>19</v>
      </c>
      <c r="B52" s="15"/>
      <c r="C52" s="15"/>
      <c r="D52" s="15"/>
      <c r="E52" s="15"/>
      <c r="F52" s="15"/>
      <c r="G52" s="15"/>
      <c r="H52" s="14"/>
      <c r="I52" s="14"/>
      <c r="J52" s="14"/>
      <c r="K52" s="14"/>
      <c r="L52" s="14"/>
      <c r="M52" s="4"/>
      <c r="N52" s="33"/>
    </row>
    <row r="53" spans="1:15" x14ac:dyDescent="0.2">
      <c r="A53" s="7" t="s">
        <v>20</v>
      </c>
      <c r="M53" s="20" t="s">
        <v>0</v>
      </c>
      <c r="N53" s="33"/>
      <c r="O53" s="19">
        <f>+H42+H44+H46+H48+H50</f>
        <v>0</v>
      </c>
    </row>
    <row r="54" spans="1:15" x14ac:dyDescent="0.2">
      <c r="M54" s="8"/>
      <c r="N54" s="33"/>
    </row>
    <row r="55" spans="1:15" ht="15" x14ac:dyDescent="0.25">
      <c r="A55" s="84" t="s">
        <v>45</v>
      </c>
      <c r="B55" s="74"/>
      <c r="C55" s="74"/>
      <c r="D55" s="74"/>
      <c r="E55" s="74"/>
      <c r="F55" s="74"/>
      <c r="G55" s="74"/>
      <c r="H55" s="74"/>
      <c r="I55" s="74"/>
      <c r="J55" s="10"/>
      <c r="M55" s="8" t="s">
        <v>7</v>
      </c>
      <c r="N55" s="79"/>
      <c r="O55" s="44"/>
    </row>
    <row r="56" spans="1:15" ht="15" x14ac:dyDescent="0.25">
      <c r="A56" s="85" t="s">
        <v>44</v>
      </c>
      <c r="B56" s="73"/>
      <c r="C56" s="73"/>
      <c r="D56" s="73"/>
      <c r="E56" s="73"/>
      <c r="F56" s="73"/>
      <c r="G56" s="73"/>
      <c r="H56" s="73"/>
      <c r="I56" s="73"/>
      <c r="J56" s="73"/>
      <c r="K56" s="52"/>
      <c r="L56" s="52"/>
      <c r="M56" s="51" t="s">
        <v>7</v>
      </c>
      <c r="N56" s="67"/>
      <c r="O56" s="44"/>
    </row>
    <row r="57" spans="1:15" s="69" customFormat="1" ht="14.25" customHeight="1" x14ac:dyDescent="0.2">
      <c r="A57" s="81"/>
      <c r="B57" s="82"/>
      <c r="C57" s="82"/>
      <c r="D57" s="82"/>
      <c r="E57" s="82"/>
      <c r="F57" s="82"/>
      <c r="G57" s="82"/>
      <c r="H57" s="82"/>
      <c r="I57" s="82"/>
      <c r="J57" s="82"/>
      <c r="K57" s="52"/>
      <c r="L57" s="52"/>
      <c r="M57" s="71"/>
      <c r="N57" s="67"/>
      <c r="O57" s="83"/>
    </row>
    <row r="58" spans="1:15" ht="14.25" customHeight="1" thickBot="1" x14ac:dyDescent="0.3">
      <c r="A58" s="68" t="s">
        <v>21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70"/>
      <c r="M58" s="70"/>
      <c r="N58" s="1"/>
      <c r="O58" s="54"/>
    </row>
    <row r="59" spans="1:15" ht="15.75" thickBot="1" x14ac:dyDescent="0.3">
      <c r="A59" s="103" t="s">
        <v>22</v>
      </c>
      <c r="B59" s="103"/>
      <c r="C59" s="103"/>
      <c r="D59" s="103"/>
      <c r="E59" s="103"/>
      <c r="F59" s="10"/>
      <c r="G59" s="10"/>
      <c r="H59" s="104"/>
      <c r="I59" s="104"/>
      <c r="J59" s="104"/>
      <c r="K59" s="104"/>
      <c r="L59" s="104"/>
      <c r="M59" s="8" t="s">
        <v>1</v>
      </c>
      <c r="N59" s="1"/>
      <c r="O59" s="86">
        <f>+O31-O33-O53+O55+O56</f>
        <v>0</v>
      </c>
    </row>
    <row r="60" spans="1:15" ht="11.25" customHeight="1" thickTop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8"/>
      <c r="N60" s="1"/>
    </row>
    <row r="61" spans="1:15" s="6" customFormat="1" ht="15" x14ac:dyDescent="0.25">
      <c r="A61" s="106" t="s">
        <v>23</v>
      </c>
      <c r="B61" s="106"/>
      <c r="C61" s="106"/>
      <c r="D61" s="106"/>
      <c r="E61" s="106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1:15" s="6" customFormat="1" x14ac:dyDescent="0.2">
      <c r="A62" s="35" t="s">
        <v>32</v>
      </c>
      <c r="B62" s="35"/>
      <c r="C62" s="35"/>
      <c r="D62" s="36"/>
      <c r="E62" s="36"/>
      <c r="F62" s="36"/>
      <c r="G62" s="37">
        <v>0.44</v>
      </c>
      <c r="H62" s="38"/>
      <c r="I62" s="38"/>
    </row>
    <row r="63" spans="1:15" s="6" customFormat="1" x14ac:dyDescent="0.2">
      <c r="A63" s="5" t="s">
        <v>30</v>
      </c>
      <c r="B63" s="5"/>
      <c r="C63" s="5"/>
      <c r="D63" s="2"/>
      <c r="E63" s="2"/>
      <c r="F63" s="2"/>
      <c r="G63" s="41">
        <v>0.42</v>
      </c>
      <c r="H63" s="38"/>
      <c r="I63" s="38"/>
    </row>
    <row r="64" spans="1:15" s="6" customFormat="1" x14ac:dyDescent="0.2">
      <c r="A64" s="5" t="s">
        <v>31</v>
      </c>
      <c r="B64" s="15"/>
      <c r="C64" s="15"/>
      <c r="D64" s="15"/>
      <c r="E64" s="15"/>
      <c r="G64" s="41">
        <v>0.42</v>
      </c>
      <c r="J64" s="15"/>
      <c r="K64" s="15"/>
      <c r="M64" s="105"/>
      <c r="N64" s="105"/>
    </row>
    <row r="65" spans="1:14" s="49" customFormat="1" x14ac:dyDescent="0.2">
      <c r="A65" s="5" t="s">
        <v>33</v>
      </c>
      <c r="B65" s="15"/>
      <c r="C65" s="15"/>
      <c r="D65" s="15"/>
      <c r="E65" s="15"/>
      <c r="G65" s="41">
        <v>0.44</v>
      </c>
      <c r="J65" s="15"/>
      <c r="K65" s="15"/>
      <c r="M65" s="50"/>
      <c r="N65" s="50"/>
    </row>
    <row r="66" spans="1:14" s="6" customFormat="1" x14ac:dyDescent="0.2">
      <c r="A66" s="48" t="s">
        <v>34</v>
      </c>
      <c r="G66" s="41">
        <v>0.44</v>
      </c>
      <c r="H66" s="15"/>
      <c r="I66" s="15"/>
      <c r="J66" s="15"/>
      <c r="K66" s="94"/>
      <c r="L66" s="94"/>
      <c r="M66" s="94"/>
      <c r="N66" s="94"/>
    </row>
    <row r="67" spans="1:14" x14ac:dyDescent="0.2">
      <c r="A67" s="101" t="s">
        <v>24</v>
      </c>
      <c r="B67" s="101"/>
      <c r="C67" s="101"/>
      <c r="D67" s="101"/>
      <c r="E67" s="102"/>
      <c r="F67" s="39"/>
      <c r="G67" s="40">
        <v>0.36</v>
      </c>
    </row>
  </sheetData>
  <sheetProtection algorithmName="SHA-512" hashValue="7sC607ZVj8GyBeCRRToTIllhv1sAkHK3MQ599Q2jqCqpjxCX2IItPStDLWm4hodTxMNA3nbbXAvQ3oyXxQlFwA==" saltValue="Tlh9mNcKa0dnE7kr5+GjlQ==" spinCount="100000" sheet="1" selectLockedCells="1"/>
  <mergeCells count="40">
    <mergeCell ref="A50:G50"/>
    <mergeCell ref="F4:M4"/>
    <mergeCell ref="C4:D4"/>
    <mergeCell ref="B44:G44"/>
    <mergeCell ref="B42:G42"/>
    <mergeCell ref="B46:G46"/>
    <mergeCell ref="B48:G48"/>
    <mergeCell ref="A47:C47"/>
    <mergeCell ref="A45:C45"/>
    <mergeCell ref="E45:N45"/>
    <mergeCell ref="E47:N47"/>
    <mergeCell ref="A12:L12"/>
    <mergeCell ref="A20:M20"/>
    <mergeCell ref="A21:D21"/>
    <mergeCell ref="A22:D22"/>
    <mergeCell ref="A2:N2"/>
    <mergeCell ref="A67:E67"/>
    <mergeCell ref="A59:E59"/>
    <mergeCell ref="H59:L59"/>
    <mergeCell ref="K66:N66"/>
    <mergeCell ref="M64:N64"/>
    <mergeCell ref="A61:N61"/>
    <mergeCell ref="A37:M37"/>
    <mergeCell ref="A30:N30"/>
    <mergeCell ref="F14:L14"/>
    <mergeCell ref="E43:N43"/>
    <mergeCell ref="A41:N41"/>
    <mergeCell ref="A38:N38"/>
    <mergeCell ref="G40:H40"/>
    <mergeCell ref="B13:N13"/>
    <mergeCell ref="A11:M11"/>
    <mergeCell ref="A14:C14"/>
    <mergeCell ref="E22:H22"/>
    <mergeCell ref="A29:H29"/>
    <mergeCell ref="J22:L22"/>
    <mergeCell ref="B43:C43"/>
    <mergeCell ref="A28:M28"/>
    <mergeCell ref="A40:B40"/>
    <mergeCell ref="G31:M31"/>
    <mergeCell ref="E21:J21"/>
  </mergeCells>
  <phoneticPr fontId="1" type="noConversion"/>
  <dataValidations count="1">
    <dataValidation type="list" allowBlank="1" showInputMessage="1" showErrorMessage="1" sqref="F31">
      <formula1>$G$62:$G$67</formula1>
    </dataValidation>
  </dataValidations>
  <pageMargins left="0.39370078740157483" right="0.39370078740157483" top="0.39370078740157483" bottom="0.39370078740157483" header="0.39370078740157483" footer="0.2362204724409449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pageSetup paperSize="0" orientation="portrait" horizontalDpi="0" verticalDpi="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pageSetup paperSize="0" orientation="portrait" horizontalDpi="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KIT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Neumann Nielsen</dc:creator>
  <cp:lastModifiedBy>Mathias Geisler</cp:lastModifiedBy>
  <cp:lastPrinted>2020-06-19T10:19:13Z</cp:lastPrinted>
  <dcterms:created xsi:type="dcterms:W3CDTF">2009-02-11T15:08:04Z</dcterms:created>
  <dcterms:modified xsi:type="dcterms:W3CDTF">2020-06-19T11:07:39Z</dcterms:modified>
</cp:coreProperties>
</file>