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8"/>
  </bookViews>
  <sheets>
    <sheet name="Ark1" sheetId="1" r:id="rId1"/>
    <sheet name="Ark2" sheetId="2" r:id="rId2"/>
    <sheet name="Ark3" sheetId="3" r:id="rId3"/>
  </sheets>
  <definedNames>
    <definedName name="_xlnm.Print_Area" localSheetId="0">'Ark1'!$A$1:$Q$187</definedName>
  </definedNames>
  <calcPr calcId="145621"/>
</workbook>
</file>

<file path=xl/calcChain.xml><?xml version="1.0" encoding="utf-8"?>
<calcChain xmlns="http://schemas.openxmlformats.org/spreadsheetml/2006/main">
  <c r="H184" i="1" l="1"/>
  <c r="G184" i="1"/>
  <c r="H183" i="1"/>
  <c r="G183" i="1"/>
  <c r="F184" i="1"/>
  <c r="F183" i="1"/>
  <c r="H161" i="1"/>
  <c r="G161" i="1"/>
  <c r="H160" i="1"/>
  <c r="G160" i="1"/>
  <c r="F161" i="1"/>
  <c r="F160" i="1"/>
  <c r="F58" i="1"/>
  <c r="F16" i="1"/>
  <c r="F30" i="1"/>
  <c r="F23" i="1"/>
  <c r="G162" i="1" l="1"/>
  <c r="G185" i="1"/>
  <c r="H114" i="1" l="1"/>
  <c r="G114" i="1"/>
  <c r="F114" i="1"/>
  <c r="H113" i="1"/>
  <c r="G113" i="1"/>
  <c r="F113" i="1"/>
  <c r="F37" i="1"/>
  <c r="F51" i="1"/>
  <c r="F44" i="1"/>
  <c r="F115" i="1" l="1"/>
</calcChain>
</file>

<file path=xl/sharedStrings.xml><?xml version="1.0" encoding="utf-8"?>
<sst xmlns="http://schemas.openxmlformats.org/spreadsheetml/2006/main" count="310" uniqueCount="95">
  <si>
    <t>SKATTESTYRELSEN</t>
  </si>
  <si>
    <t>Hellefisk</t>
  </si>
  <si>
    <t>Eksport</t>
  </si>
  <si>
    <t>Kilo</t>
  </si>
  <si>
    <t>Kroner</t>
  </si>
  <si>
    <t>2017M07</t>
  </si>
  <si>
    <t>2017M08</t>
  </si>
  <si>
    <t>2017M09</t>
  </si>
  <si>
    <t>I alt</t>
  </si>
  <si>
    <t>03033110 Hellefisk Reinhardtius hippoglossoides, frosset</t>
  </si>
  <si>
    <t>Varenummer</t>
  </si>
  <si>
    <t>03036310 Torsk af arten Gadus morhua, frosset</t>
  </si>
  <si>
    <t>Torsk</t>
  </si>
  <si>
    <t>Rødfisk</t>
  </si>
  <si>
    <t>Kuller</t>
  </si>
  <si>
    <t>03036400 Kuller Melanogrammus aeglefinus, frosset</t>
  </si>
  <si>
    <t>Sej</t>
  </si>
  <si>
    <t>03036500 Sej Pollachius virens, frosset</t>
  </si>
  <si>
    <t>Kammuslinger</t>
  </si>
  <si>
    <t>03072290 Kammuslinger undt. Pecten maximus</t>
  </si>
  <si>
    <t>Krabber</t>
  </si>
  <si>
    <t>03061410 Krabber af artene Paralithodes camchaticus, Callinectes og Chionoecetes sapidus, frossen</t>
  </si>
  <si>
    <t>Gennemsnitspris for kvartalet</t>
  </si>
  <si>
    <t>Afgift 1. kvt. 2018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</si>
  <si>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</si>
  <si>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</si>
  <si>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</si>
  <si>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</si>
  <si>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</si>
  <si>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</si>
  <si>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</si>
  <si>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</si>
  <si>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Rejer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</si>
  <si>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</si>
  <si>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</si>
  <si>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</si>
  <si>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</si>
  <si>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</si>
  <si>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</si>
  <si>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</si>
  <si>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</si>
  <si>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</si>
  <si>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</si>
  <si>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</si>
  <si>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>Gennemsnitspris kvartalet</t>
  </si>
  <si>
    <t>(Alle tal hentet fra Danmarks Statistiks statistikbank, tabel over KN8MEST, im- og eksport KN (EU kombineret nomenklatur))</t>
  </si>
  <si>
    <t>(Alle tal hentet fra Grønlands Statistiks statistikbank, indhandling af fisk og skalddyr)</t>
  </si>
  <si>
    <t xml:space="preserve"> </t>
  </si>
  <si>
    <t>Indh.</t>
  </si>
  <si>
    <t>Værdi</t>
  </si>
  <si>
    <t>0,05 kr./kg.</t>
  </si>
  <si>
    <t>Juli</t>
  </si>
  <si>
    <t>August</t>
  </si>
  <si>
    <t>September</t>
  </si>
  <si>
    <t>Qaqortoq</t>
  </si>
  <si>
    <t>Torsk - indhandling fra havgående</t>
  </si>
  <si>
    <t>Sej - indhandling fra havgående</t>
  </si>
  <si>
    <t>Kuller - indhandling fra havgående</t>
  </si>
  <si>
    <t>Hellefisk - indhandling fra havgående og kystnær</t>
  </si>
  <si>
    <t>Rejer - indhandling fra havgående og kystnær</t>
  </si>
  <si>
    <t>Opgørelse over afgifgtsprocenter i det havgående fiskeri og kystnært fiskeri (som har produktionstilladelse)</t>
  </si>
  <si>
    <t>Opgørelse over afgifgtsprocenter på indhandling i det havgående og kystnære fiskeri</t>
  </si>
  <si>
    <t>Mængde</t>
  </si>
  <si>
    <t>Rødfisk - indhandling fra havgående</t>
  </si>
  <si>
    <t>Afgiftstabel havgående fiskeri - eksport</t>
  </si>
  <si>
    <t>Rejer, hellefisk, torsk, krabber, kuller, sej,</t>
  </si>
  <si>
    <t>rødfisk og kammuslinger)</t>
  </si>
  <si>
    <t>Salgspris pr. kg.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</si>
  <si>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</si>
  <si>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</si>
  <si>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</si>
  <si>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</si>
  <si>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</si>
  <si>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</si>
  <si>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</si>
  <si>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</si>
  <si>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</si>
  <si>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</si>
  <si>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</si>
  <si>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</si>
  <si>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</si>
  <si>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</si>
  <si>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29,01 og mere</t>
  </si>
  <si>
    <t>Afgiftstabel havgående fiskeri - indhandling</t>
  </si>
  <si>
    <t>Indhandlingspris pr. kg</t>
  </si>
  <si>
    <t>0,00 til 7,99</t>
  </si>
  <si>
    <t>0,05 kr./kg</t>
  </si>
  <si>
    <t>8,00 og mere</t>
  </si>
  <si>
    <t>Afgiftstabel kystnært fiskeri - indhandling</t>
  </si>
  <si>
    <t>og kystnært fiskeri med produktionstilladelse</t>
  </si>
  <si>
    <t>(Rejer og  hellefisk)</t>
  </si>
  <si>
    <t xml:space="preserve">03038939 Rødfisk Sebastes spp., frosset </t>
  </si>
  <si>
    <t>(undtagen af arten Sebastes marinus)</t>
  </si>
  <si>
    <t>Den 27. marts 2018</t>
  </si>
  <si>
    <t>Reviderede afgiftssatser 1. kvartal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</si>
</sst>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3" fontId="2" fillId="0" borderId="0" xfId="1" applyNumberFormat="1" applyFill="1" applyAlignment="1" applyProtection="1">
      <alignment horizontal="righ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10" fontId="0" fillId="0" borderId="0" xfId="0" applyNumberFormat="1"/>
    <xf numFmtId="0" fontId="1" fillId="0" borderId="0" xfId="0" applyFont="1"/>
    <xf numFmtId="0" fontId="3" fillId="0" borderId="0" xfId="1" applyFont="1" applyFill="1" applyAlignment="1" applyProtection="1">
      <alignment horizontal="center"/>
    </xf>
    <xf numFmtId="0" fontId="0" fillId="0" borderId="0" xfId="0" applyFill="1" applyProtection="1"/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4" fontId="0" fillId="0" borderId="0" xfId="0" applyNumberFormat="1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10" fontId="0" fillId="0" borderId="0" xfId="0" applyNumberFormat="1" applyAlignment="1">
      <alignment horizontal="center"/>
    </xf>
    <xf numFmtId="164" fontId="0" fillId="0" borderId="0" xfId="2" applyNumberFormat="1" applyFont="1"/>
    <xf numFmtId="17" fontId="3" fillId="2" borderId="0" xfId="0" applyNumberFormat="1" applyFont="1" applyFill="1" applyAlignment="1" applyProtection="1">
      <alignment horizontal="center"/>
    </xf>
    <xf numFmtId="9" fontId="0" fillId="0" borderId="0" xfId="0" applyNumberFormat="1"/>
    <xf numFmtId="9" fontId="0" fillId="2" borderId="0" xfId="0" applyNumberForma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6" fillId="0" borderId="0" xfId="0" applyFont="1"/>
    <xf numFmtId="0" fontId="3" fillId="0" borderId="0" xfId="1" applyFont="1" applyFill="1" applyProtection="1"/>
    <xf numFmtId="0" fontId="7" fillId="0" borderId="0" xfId="1" applyFont="1" applyFill="1" applyAlignment="1" applyProtection="1">
      <alignment horizontal="left"/>
    </xf>
    <xf numFmtId="0" fontId="0" fillId="0" borderId="0" xfId="0" applyAlignment="1">
      <alignment horizontal="left"/>
    </xf>
    <xf numFmtId="4" fontId="2" fillId="0" borderId="0" xfId="1" applyNumberForma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6"/>
  <sheetViews>
    <sheetView tabSelected="1" zoomScale="115" zoomScaleNormal="115" workbookViewId="0">
      <selection activeCell="C4" sqref="C4"/>
    </sheetView>
  </sheetViews>
  <sheetFormatPr defaultRowHeight="14.4" x14ac:dyDescent="0.3"/>
  <cols>
    <col min="3" max="3" width="50.6640625" customWidth="1"/>
    <col min="6" max="8" width="12.6640625" customWidth="1"/>
  </cols>
  <sheetData>
    <row r="1" spans="1:13" ht="15" x14ac:dyDescent="0.25">
      <c r="A1" s="17" t="s">
        <v>0</v>
      </c>
    </row>
    <row r="2" spans="1:13" ht="15" x14ac:dyDescent="0.25">
      <c r="A2" t="s">
        <v>93</v>
      </c>
    </row>
    <row r="3" spans="1:13" ht="26.25" x14ac:dyDescent="0.4">
      <c r="C3" s="34" t="s">
        <v>94</v>
      </c>
    </row>
    <row r="5" spans="1:13" ht="15" customHeight="1" x14ac:dyDescent="0.35">
      <c r="B5" s="40" t="s">
        <v>60</v>
      </c>
      <c r="C5" s="40"/>
      <c r="D5" s="40"/>
      <c r="E5" s="40"/>
      <c r="F5" s="40"/>
      <c r="G5" s="40"/>
      <c r="H5" s="40"/>
      <c r="I5" s="40"/>
      <c r="J5" s="40"/>
    </row>
    <row r="6" spans="1:13" ht="15" x14ac:dyDescent="0.25">
      <c r="B6" s="41" t="s">
        <v>45</v>
      </c>
      <c r="C6" s="41"/>
      <c r="D6" s="41"/>
      <c r="E6" s="41"/>
      <c r="F6" s="41"/>
      <c r="G6" s="41"/>
      <c r="H6" s="41"/>
      <c r="I6" s="41"/>
      <c r="J6" s="41"/>
    </row>
    <row r="7" spans="1:13" ht="15" x14ac:dyDescent="0.25">
      <c r="B7" s="24"/>
      <c r="C7" s="24"/>
      <c r="D7" s="24"/>
      <c r="E7" s="24"/>
      <c r="F7" s="24"/>
      <c r="G7" s="24"/>
      <c r="H7" s="24"/>
      <c r="I7" s="24"/>
      <c r="J7" s="24"/>
    </row>
    <row r="8" spans="1:13" ht="15" x14ac:dyDescent="0.25">
      <c r="B8" s="32" t="s">
        <v>32</v>
      </c>
      <c r="C8" s="23"/>
      <c r="D8" s="23"/>
      <c r="E8" s="23"/>
      <c r="F8" s="23"/>
      <c r="G8" s="23"/>
      <c r="H8" s="23"/>
      <c r="I8" s="23"/>
      <c r="J8" s="15" t="s">
        <v>23</v>
      </c>
    </row>
    <row r="9" spans="1:13" ht="15" x14ac:dyDescent="0.25">
      <c r="C9" s="23"/>
      <c r="D9" s="23"/>
      <c r="E9" s="23"/>
      <c r="F9" s="18" t="s">
        <v>5</v>
      </c>
      <c r="G9" s="18" t="s">
        <v>6</v>
      </c>
      <c r="H9" s="18" t="s">
        <v>7</v>
      </c>
      <c r="I9" s="23"/>
      <c r="J9" s="23"/>
    </row>
    <row r="10" spans="1:13" ht="15" x14ac:dyDescent="0.25">
      <c r="B10" s="23"/>
      <c r="C10" s="37" t="s">
        <v>22</v>
      </c>
      <c r="D10" s="23"/>
      <c r="E10" s="23"/>
      <c r="F10" s="23"/>
      <c r="G10" s="23">
        <v>33.869999999999997</v>
      </c>
      <c r="H10" s="23"/>
      <c r="I10" s="23"/>
      <c r="J10" s="27">
        <v>0.17499999999999999</v>
      </c>
    </row>
    <row r="11" spans="1:13" ht="15" x14ac:dyDescent="0.25">
      <c r="B11" s="17" t="s">
        <v>1</v>
      </c>
    </row>
    <row r="12" spans="1:13" x14ac:dyDescent="0.3">
      <c r="M12" t="s">
        <v>64</v>
      </c>
    </row>
    <row r="13" spans="1:13" x14ac:dyDescent="0.3">
      <c r="B13" s="1"/>
      <c r="C13" s="1" t="s">
        <v>10</v>
      </c>
      <c r="D13" s="1"/>
      <c r="E13" s="1"/>
      <c r="F13" s="18" t="s">
        <v>5</v>
      </c>
      <c r="G13" s="18" t="s">
        <v>6</v>
      </c>
      <c r="H13" s="18" t="s">
        <v>7</v>
      </c>
      <c r="M13" t="s">
        <v>89</v>
      </c>
    </row>
    <row r="14" spans="1:13" ht="15" x14ac:dyDescent="0.25">
      <c r="B14" s="2"/>
      <c r="C14" s="2" t="s">
        <v>9</v>
      </c>
      <c r="D14" s="2" t="s">
        <v>2</v>
      </c>
      <c r="E14" s="2" t="s">
        <v>3</v>
      </c>
      <c r="F14" s="3">
        <v>2571534</v>
      </c>
      <c r="G14" s="3">
        <v>3887060</v>
      </c>
      <c r="H14" s="3">
        <v>3606361</v>
      </c>
      <c r="M14" t="s">
        <v>65</v>
      </c>
    </row>
    <row r="15" spans="1:13" x14ac:dyDescent="0.3">
      <c r="B15" s="1"/>
      <c r="C15" s="1"/>
      <c r="D15" s="1"/>
      <c r="E15" s="2" t="s">
        <v>4</v>
      </c>
      <c r="F15" s="3">
        <v>100996069</v>
      </c>
      <c r="G15" s="3">
        <v>143249494</v>
      </c>
      <c r="H15" s="3">
        <v>135052918</v>
      </c>
      <c r="M15" t="s">
        <v>66</v>
      </c>
    </row>
    <row r="16" spans="1:13" ht="15" x14ac:dyDescent="0.25">
      <c r="B16" s="14"/>
      <c r="C16" s="14" t="s">
        <v>22</v>
      </c>
      <c r="D16" s="14"/>
      <c r="E16" s="15"/>
      <c r="F16" s="38">
        <f>+(F15+G15+H15)/(F14+G14+H14)</f>
        <v>37.68506476183947</v>
      </c>
      <c r="G16" s="38"/>
      <c r="H16" s="38"/>
      <c r="J16" s="16">
        <v>0.17499999999999999</v>
      </c>
    </row>
    <row r="17" spans="2:16" ht="15" x14ac:dyDescent="0.25">
      <c r="B17" s="14"/>
      <c r="J17" s="16"/>
      <c r="L17" s="17" t="s">
        <v>67</v>
      </c>
    </row>
    <row r="18" spans="2:16" ht="15" x14ac:dyDescent="0.25">
      <c r="L18" s="25" t="s">
        <v>68</v>
      </c>
      <c r="M18" s="25"/>
      <c r="N18" s="25"/>
      <c r="O18" s="25" t="s">
        <v>24</v>
      </c>
    </row>
    <row r="19" spans="2:16" ht="15" x14ac:dyDescent="0.25">
      <c r="B19" s="17" t="s">
        <v>12</v>
      </c>
      <c r="L19" t="s">
        <v>69</v>
      </c>
      <c r="O19" s="30">
        <v>0.05</v>
      </c>
    </row>
    <row r="20" spans="2:16" ht="15" x14ac:dyDescent="0.25">
      <c r="C20" s="4"/>
      <c r="D20" s="4"/>
      <c r="E20" s="4"/>
      <c r="F20" s="18" t="s">
        <v>5</v>
      </c>
      <c r="G20" s="18" t="s">
        <v>6</v>
      </c>
      <c r="H20" s="18" t="s">
        <v>7</v>
      </c>
      <c r="L20" t="s">
        <v>70</v>
      </c>
      <c r="O20" s="30">
        <v>0.06</v>
      </c>
    </row>
    <row r="21" spans="2:16" ht="15" x14ac:dyDescent="0.25">
      <c r="C21" s="5" t="s">
        <v>11</v>
      </c>
      <c r="D21" s="5" t="s">
        <v>2</v>
      </c>
      <c r="E21" s="5" t="s">
        <v>3</v>
      </c>
      <c r="F21" s="3">
        <v>1910523</v>
      </c>
      <c r="G21" s="3">
        <v>1323459</v>
      </c>
      <c r="H21" s="3">
        <v>2738117</v>
      </c>
      <c r="L21" t="s">
        <v>71</v>
      </c>
      <c r="O21" s="30">
        <v>7.0000000000000007E-2</v>
      </c>
    </row>
    <row r="22" spans="2:16" ht="15" x14ac:dyDescent="0.25">
      <c r="C22" s="4"/>
      <c r="D22" s="4"/>
      <c r="E22" s="5" t="s">
        <v>4</v>
      </c>
      <c r="F22" s="3">
        <v>34938644</v>
      </c>
      <c r="G22" s="3">
        <v>25310292</v>
      </c>
      <c r="H22" s="3">
        <v>48927555</v>
      </c>
      <c r="L22" t="s">
        <v>72</v>
      </c>
      <c r="O22" s="30">
        <v>0.08</v>
      </c>
    </row>
    <row r="23" spans="2:16" ht="15" x14ac:dyDescent="0.25">
      <c r="C23" s="14" t="s">
        <v>22</v>
      </c>
      <c r="D23" s="14"/>
      <c r="E23" s="15"/>
      <c r="F23" s="38">
        <f>+(F22+G22+H22)/(F21+G21+H21)</f>
        <v>18.281091957785698</v>
      </c>
      <c r="G23" s="38"/>
      <c r="H23" s="38"/>
      <c r="J23" s="16">
        <v>7.0000000000000007E-2</v>
      </c>
      <c r="L23" t="s">
        <v>73</v>
      </c>
      <c r="O23" s="30">
        <v>0.09</v>
      </c>
    </row>
    <row r="24" spans="2:16" x14ac:dyDescent="0.3">
      <c r="K24" t="s">
        <v>47</v>
      </c>
      <c r="L24" t="s">
        <v>74</v>
      </c>
      <c r="O24" s="30">
        <v>0.1</v>
      </c>
    </row>
    <row r="25" spans="2:16" x14ac:dyDescent="0.3">
      <c r="L25" t="s">
        <v>75</v>
      </c>
      <c r="O25" s="30">
        <v>0.11</v>
      </c>
    </row>
    <row r="26" spans="2:16" x14ac:dyDescent="0.3">
      <c r="B26" s="17" t="s">
        <v>13</v>
      </c>
      <c r="L26" t="s">
        <v>76</v>
      </c>
      <c r="O26" s="30">
        <v>0.12</v>
      </c>
    </row>
    <row r="27" spans="2:16" x14ac:dyDescent="0.3">
      <c r="C27" s="6"/>
      <c r="D27" s="6"/>
      <c r="E27" s="6"/>
      <c r="F27" s="18" t="s">
        <v>5</v>
      </c>
      <c r="G27" s="18" t="s">
        <v>6</v>
      </c>
      <c r="H27" s="18" t="s">
        <v>7</v>
      </c>
      <c r="L27" s="25" t="s">
        <v>77</v>
      </c>
      <c r="M27" s="25"/>
      <c r="N27" s="25"/>
      <c r="O27" s="31">
        <v>0.13</v>
      </c>
      <c r="P27" s="25"/>
    </row>
    <row r="28" spans="2:16" ht="15.6" x14ac:dyDescent="0.3">
      <c r="C28" s="36" t="s">
        <v>91</v>
      </c>
      <c r="D28" s="7" t="s">
        <v>2</v>
      </c>
      <c r="E28" s="7" t="s">
        <v>3</v>
      </c>
      <c r="F28" s="3">
        <v>106955</v>
      </c>
      <c r="G28" s="3">
        <v>9600</v>
      </c>
      <c r="H28" s="3">
        <v>23607</v>
      </c>
      <c r="L28" t="s">
        <v>78</v>
      </c>
      <c r="O28" s="30">
        <v>0.14000000000000001</v>
      </c>
    </row>
    <row r="29" spans="2:16" x14ac:dyDescent="0.3">
      <c r="C29" s="35" t="s">
        <v>92</v>
      </c>
      <c r="D29" s="6"/>
      <c r="E29" s="7" t="s">
        <v>4</v>
      </c>
      <c r="F29" s="3">
        <v>660163</v>
      </c>
      <c r="G29" s="3">
        <v>144775</v>
      </c>
      <c r="H29" s="3">
        <v>334434</v>
      </c>
      <c r="L29" t="s">
        <v>79</v>
      </c>
      <c r="O29" s="30">
        <v>0.15</v>
      </c>
    </row>
    <row r="30" spans="2:16" x14ac:dyDescent="0.3">
      <c r="C30" s="14" t="s">
        <v>22</v>
      </c>
      <c r="D30" s="14"/>
      <c r="E30" s="15"/>
      <c r="F30" s="38">
        <f>+(F29+G29+H29)/(F28+G28+H28)</f>
        <v>8.1289650547223928</v>
      </c>
      <c r="G30" s="38"/>
      <c r="H30" s="38"/>
      <c r="J30" t="s">
        <v>24</v>
      </c>
      <c r="L30" t="s">
        <v>80</v>
      </c>
      <c r="O30" s="30">
        <v>0.16</v>
      </c>
    </row>
    <row r="31" spans="2:16" x14ac:dyDescent="0.3">
      <c r="L31" t="s">
        <v>81</v>
      </c>
      <c r="O31" s="30">
        <v>0.17</v>
      </c>
    </row>
    <row r="32" spans="2:16" x14ac:dyDescent="0.3">
      <c r="L32" t="s">
        <v>82</v>
      </c>
      <c r="O32" s="16">
        <v>0.17499999999999999</v>
      </c>
    </row>
    <row r="33" spans="2:21" x14ac:dyDescent="0.3">
      <c r="B33" s="17" t="s">
        <v>14</v>
      </c>
      <c r="R33" s="25"/>
      <c r="S33" s="25"/>
      <c r="T33" s="25"/>
      <c r="U33" s="25"/>
    </row>
    <row r="34" spans="2:21" x14ac:dyDescent="0.3">
      <c r="C34" s="8"/>
      <c r="D34" s="8"/>
      <c r="E34" s="8"/>
      <c r="F34" s="18" t="s">
        <v>5</v>
      </c>
      <c r="G34" s="18" t="s">
        <v>6</v>
      </c>
      <c r="H34" s="18" t="s">
        <v>7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x14ac:dyDescent="0.3">
      <c r="C35" s="9" t="s">
        <v>15</v>
      </c>
      <c r="D35" s="9" t="s">
        <v>2</v>
      </c>
      <c r="E35" s="9" t="s">
        <v>3</v>
      </c>
      <c r="F35" s="3">
        <v>3261</v>
      </c>
      <c r="G35" s="3">
        <v>20</v>
      </c>
      <c r="H35" s="3">
        <v>20</v>
      </c>
      <c r="L35" s="25"/>
      <c r="M35" t="s">
        <v>83</v>
      </c>
      <c r="N35" s="25"/>
      <c r="O35" s="25"/>
      <c r="P35" s="25"/>
      <c r="Q35" s="25"/>
    </row>
    <row r="36" spans="2:21" x14ac:dyDescent="0.3">
      <c r="C36" s="8"/>
      <c r="D36" s="8"/>
      <c r="E36" s="9" t="s">
        <v>4</v>
      </c>
      <c r="F36" s="3">
        <v>53770</v>
      </c>
      <c r="G36" s="3">
        <v>883</v>
      </c>
      <c r="H36" s="3">
        <v>817</v>
      </c>
      <c r="M36" t="s">
        <v>65</v>
      </c>
    </row>
    <row r="37" spans="2:21" x14ac:dyDescent="0.3">
      <c r="C37" s="14" t="s">
        <v>22</v>
      </c>
      <c r="D37" s="14"/>
      <c r="E37" s="15"/>
      <c r="F37" s="38">
        <f>+(F36+G36+H36)/(F35+G35+H35)</f>
        <v>16.803998788245988</v>
      </c>
      <c r="G37" s="38"/>
      <c r="H37" s="38"/>
      <c r="J37" s="16">
        <v>0.05</v>
      </c>
      <c r="M37" t="s">
        <v>66</v>
      </c>
    </row>
    <row r="39" spans="2:21" x14ac:dyDescent="0.3">
      <c r="L39" s="17" t="s">
        <v>84</v>
      </c>
    </row>
    <row r="40" spans="2:21" x14ac:dyDescent="0.3">
      <c r="B40" s="17" t="s">
        <v>16</v>
      </c>
      <c r="L40" t="s">
        <v>85</v>
      </c>
      <c r="O40" t="s">
        <v>86</v>
      </c>
    </row>
    <row r="41" spans="2:21" x14ac:dyDescent="0.3">
      <c r="C41" s="10"/>
      <c r="D41" s="10"/>
      <c r="E41" s="10"/>
      <c r="F41" s="18" t="s">
        <v>5</v>
      </c>
      <c r="G41" s="18" t="s">
        <v>6</v>
      </c>
      <c r="H41" s="18" t="s">
        <v>7</v>
      </c>
      <c r="L41" t="s">
        <v>87</v>
      </c>
      <c r="O41" s="30">
        <v>0.05</v>
      </c>
    </row>
    <row r="42" spans="2:21" x14ac:dyDescent="0.3">
      <c r="C42" s="11" t="s">
        <v>17</v>
      </c>
      <c r="D42" s="11" t="s">
        <v>2</v>
      </c>
      <c r="E42" s="11" t="s">
        <v>3</v>
      </c>
      <c r="F42" s="3">
        <v>172072</v>
      </c>
      <c r="G42" s="3">
        <v>1400</v>
      </c>
      <c r="H42" s="3">
        <v>748</v>
      </c>
    </row>
    <row r="43" spans="2:21" x14ac:dyDescent="0.3">
      <c r="C43" s="10"/>
      <c r="D43" s="10"/>
      <c r="E43" s="11" t="s">
        <v>4</v>
      </c>
      <c r="F43" s="3">
        <v>1621865</v>
      </c>
      <c r="G43" s="3">
        <v>33594</v>
      </c>
      <c r="H43" s="3">
        <v>20642</v>
      </c>
    </row>
    <row r="44" spans="2:21" x14ac:dyDescent="0.3">
      <c r="C44" s="14" t="s">
        <v>22</v>
      </c>
      <c r="D44" s="14"/>
      <c r="E44" s="15"/>
      <c r="F44" s="38">
        <f>+(F43+G43+H43)/(F42+G42+H42)</f>
        <v>9.6206003903111004</v>
      </c>
      <c r="G44" s="38"/>
      <c r="H44" s="38"/>
      <c r="J44" t="s">
        <v>24</v>
      </c>
      <c r="M44" t="s">
        <v>88</v>
      </c>
    </row>
    <row r="45" spans="2:21" x14ac:dyDescent="0.3">
      <c r="M45" t="s">
        <v>90</v>
      </c>
    </row>
    <row r="47" spans="2:21" x14ac:dyDescent="0.3">
      <c r="B47" s="17" t="s">
        <v>18</v>
      </c>
      <c r="L47" s="17" t="s">
        <v>84</v>
      </c>
    </row>
    <row r="48" spans="2:21" x14ac:dyDescent="0.3">
      <c r="C48" s="12"/>
      <c r="D48" s="12"/>
      <c r="E48" s="12"/>
      <c r="F48" s="18" t="s">
        <v>5</v>
      </c>
      <c r="G48" s="18" t="s">
        <v>6</v>
      </c>
      <c r="H48" s="18" t="s">
        <v>7</v>
      </c>
      <c r="L48" t="s">
        <v>85</v>
      </c>
      <c r="O48" t="s">
        <v>86</v>
      </c>
    </row>
    <row r="49" spans="2:15" x14ac:dyDescent="0.3">
      <c r="C49" s="13" t="s">
        <v>19</v>
      </c>
      <c r="D49" s="13" t="s">
        <v>2</v>
      </c>
      <c r="E49" s="13" t="s">
        <v>3</v>
      </c>
      <c r="F49" s="3">
        <v>43821</v>
      </c>
      <c r="G49" s="3">
        <v>25168</v>
      </c>
      <c r="H49" s="3">
        <v>137817</v>
      </c>
      <c r="L49" t="s">
        <v>87</v>
      </c>
      <c r="O49" s="30">
        <v>0.05</v>
      </c>
    </row>
    <row r="50" spans="2:15" x14ac:dyDescent="0.3">
      <c r="C50" s="12"/>
      <c r="D50" s="12"/>
      <c r="E50" s="13" t="s">
        <v>4</v>
      </c>
      <c r="F50" s="3">
        <v>5300045</v>
      </c>
      <c r="G50" s="3">
        <v>3247671</v>
      </c>
      <c r="H50" s="3">
        <v>7430538</v>
      </c>
    </row>
    <row r="51" spans="2:15" x14ac:dyDescent="0.3">
      <c r="C51" s="14" t="s">
        <v>22</v>
      </c>
      <c r="D51" s="14"/>
      <c r="E51" s="15"/>
      <c r="F51" s="38">
        <f>+(F50+G50+H50)/(F49+G49+H49)</f>
        <v>77.262042687349492</v>
      </c>
      <c r="G51" s="38"/>
      <c r="H51" s="38"/>
      <c r="J51" s="16">
        <v>0.05</v>
      </c>
    </row>
    <row r="54" spans="2:15" x14ac:dyDescent="0.3">
      <c r="B54" s="17" t="s">
        <v>20</v>
      </c>
    </row>
    <row r="55" spans="2:15" x14ac:dyDescent="0.3">
      <c r="C55" s="14"/>
      <c r="D55" s="14"/>
      <c r="E55" s="14"/>
      <c r="F55" s="18" t="s">
        <v>5</v>
      </c>
      <c r="G55" s="18" t="s">
        <v>6</v>
      </c>
      <c r="H55" s="18" t="s">
        <v>7</v>
      </c>
    </row>
    <row r="56" spans="2:15" x14ac:dyDescent="0.3">
      <c r="C56" s="15" t="s">
        <v>21</v>
      </c>
      <c r="D56" s="15" t="s">
        <v>2</v>
      </c>
      <c r="E56" s="15" t="s">
        <v>3</v>
      </c>
      <c r="F56" s="3">
        <v>52073</v>
      </c>
      <c r="G56" s="3">
        <v>158707</v>
      </c>
      <c r="H56" s="3">
        <v>246873</v>
      </c>
    </row>
    <row r="57" spans="2:15" x14ac:dyDescent="0.3">
      <c r="C57" s="14"/>
      <c r="D57" s="14"/>
      <c r="E57" s="15" t="s">
        <v>4</v>
      </c>
      <c r="F57" s="3">
        <v>5779389</v>
      </c>
      <c r="G57" s="3">
        <v>15667845</v>
      </c>
      <c r="H57" s="3">
        <v>26843713</v>
      </c>
    </row>
    <row r="58" spans="2:15" x14ac:dyDescent="0.3">
      <c r="C58" s="14" t="s">
        <v>22</v>
      </c>
      <c r="D58" s="14"/>
      <c r="E58" s="15"/>
      <c r="F58" s="38">
        <f>+(F57+G57+H57)/(F56+G56+H56)</f>
        <v>105.51869429458563</v>
      </c>
      <c r="G58" s="38"/>
      <c r="H58" s="38"/>
      <c r="J58" s="16">
        <v>0.17499999999999999</v>
      </c>
    </row>
    <row r="63" spans="2:15" ht="15" customHeight="1" x14ac:dyDescent="0.35">
      <c r="B63" s="40" t="s">
        <v>61</v>
      </c>
      <c r="C63" s="40"/>
      <c r="D63" s="40"/>
      <c r="E63" s="40"/>
      <c r="F63" s="40"/>
      <c r="G63" s="40"/>
      <c r="H63" s="40"/>
      <c r="I63" s="40"/>
      <c r="J63" s="40"/>
    </row>
    <row r="64" spans="2:15" x14ac:dyDescent="0.3">
      <c r="B64" s="41" t="s">
        <v>46</v>
      </c>
      <c r="C64" s="41"/>
      <c r="D64" s="41"/>
      <c r="E64" s="41"/>
      <c r="F64" s="41"/>
      <c r="G64" s="41"/>
      <c r="H64" s="41"/>
      <c r="I64" s="41"/>
      <c r="J64" s="41"/>
    </row>
    <row r="66" spans="2:10" x14ac:dyDescent="0.3">
      <c r="B66" s="17" t="s">
        <v>59</v>
      </c>
      <c r="C66" s="19"/>
      <c r="D66" s="19"/>
      <c r="E66" s="19"/>
      <c r="F66" s="20">
        <v>42917</v>
      </c>
      <c r="G66" s="20">
        <v>42948</v>
      </c>
      <c r="H66" s="20">
        <v>42979</v>
      </c>
      <c r="J66" s="15" t="s">
        <v>23</v>
      </c>
    </row>
    <row r="67" spans="2:10" x14ac:dyDescent="0.3">
      <c r="C67" s="21"/>
      <c r="D67" s="21"/>
      <c r="E67" s="21"/>
      <c r="F67" s="19"/>
      <c r="G67" s="19"/>
      <c r="H67" s="19"/>
    </row>
    <row r="68" spans="2:10" ht="15" hidden="1" x14ac:dyDescent="0.25">
      <c r="C68" s="21" t="s">
        <v>25</v>
      </c>
      <c r="D68" s="21" t="s">
        <v>26</v>
      </c>
      <c r="E68" s="21" t="s">
        <v>27</v>
      </c>
      <c r="F68" s="19">
        <v>6433.07</v>
      </c>
      <c r="G68" s="19">
        <v>7457.22</v>
      </c>
      <c r="H68" s="19">
        <v>5519</v>
      </c>
    </row>
    <row r="69" spans="2:10" ht="15" hidden="1" x14ac:dyDescent="0.25">
      <c r="C69" s="19"/>
      <c r="D69" s="19"/>
      <c r="E69" s="21" t="s">
        <v>28</v>
      </c>
      <c r="F69" s="19">
        <v>369.82</v>
      </c>
      <c r="G69" s="19">
        <v>482.35</v>
      </c>
      <c r="H69" s="19">
        <v>355.05</v>
      </c>
    </row>
    <row r="70" spans="2:10" ht="15" hidden="1" x14ac:dyDescent="0.25">
      <c r="C70" s="21" t="s">
        <v>29</v>
      </c>
      <c r="D70" s="21" t="s">
        <v>26</v>
      </c>
      <c r="E70" s="21" t="s">
        <v>27</v>
      </c>
      <c r="F70" s="19">
        <v>11103.08</v>
      </c>
      <c r="G70" s="19">
        <v>8647.0499999999993</v>
      </c>
      <c r="H70" s="19">
        <v>8156.29</v>
      </c>
    </row>
    <row r="71" spans="2:10" ht="15" hidden="1" x14ac:dyDescent="0.25">
      <c r="C71" s="19"/>
      <c r="D71" s="19"/>
      <c r="E71" s="21" t="s">
        <v>28</v>
      </c>
      <c r="F71" s="19">
        <v>1117.72</v>
      </c>
      <c r="G71" s="19">
        <v>1203.96</v>
      </c>
      <c r="H71" s="19">
        <v>919.19</v>
      </c>
    </row>
    <row r="72" spans="2:10" ht="15" hidden="1" x14ac:dyDescent="0.25">
      <c r="C72" s="21" t="s">
        <v>30</v>
      </c>
      <c r="D72" s="21" t="s">
        <v>26</v>
      </c>
      <c r="E72" s="21" t="s">
        <v>27</v>
      </c>
      <c r="F72" s="19">
        <v>5598.95</v>
      </c>
      <c r="G72" s="19">
        <v>8177.67</v>
      </c>
      <c r="H72" s="19">
        <v>5463.72</v>
      </c>
    </row>
    <row r="73" spans="2:10" ht="15" hidden="1" x14ac:dyDescent="0.25">
      <c r="C73" s="19"/>
      <c r="D73" s="19"/>
      <c r="E73" s="21" t="s">
        <v>28</v>
      </c>
      <c r="F73" s="19">
        <v>752.34</v>
      </c>
      <c r="G73" s="19">
        <v>1121.3699999999999</v>
      </c>
      <c r="H73" s="19">
        <v>724.84</v>
      </c>
    </row>
    <row r="74" spans="2:10" ht="15" hidden="1" x14ac:dyDescent="0.25">
      <c r="C74" s="21" t="s">
        <v>31</v>
      </c>
      <c r="D74" s="21" t="s">
        <v>26</v>
      </c>
      <c r="E74" s="21" t="s">
        <v>27</v>
      </c>
      <c r="F74" s="19">
        <v>11728.86</v>
      </c>
      <c r="G74" s="19">
        <v>12646.58</v>
      </c>
      <c r="H74" s="19">
        <v>10166.24</v>
      </c>
    </row>
    <row r="75" spans="2:10" ht="15" hidden="1" x14ac:dyDescent="0.25">
      <c r="C75" s="19"/>
      <c r="D75" s="19"/>
      <c r="E75" s="21" t="s">
        <v>28</v>
      </c>
      <c r="F75" s="19">
        <v>1367.74</v>
      </c>
      <c r="G75" s="19">
        <v>1391.23</v>
      </c>
      <c r="H75" s="19">
        <v>1138.93</v>
      </c>
    </row>
    <row r="76" spans="2:10" ht="15" hidden="1" x14ac:dyDescent="0.25">
      <c r="C76" s="21"/>
      <c r="D76" s="21"/>
      <c r="E76" s="21"/>
      <c r="F76" s="19"/>
      <c r="G76" s="19"/>
      <c r="H76" s="19"/>
    </row>
    <row r="77" spans="2:10" x14ac:dyDescent="0.3">
      <c r="C77" s="19" t="s">
        <v>8</v>
      </c>
      <c r="D77" s="21" t="s">
        <v>26</v>
      </c>
      <c r="E77" s="21" t="s">
        <v>27</v>
      </c>
      <c r="F77" s="22">
        <v>34863.960000000006</v>
      </c>
      <c r="G77" s="22">
        <v>36928.520000000004</v>
      </c>
      <c r="H77" s="22">
        <v>29305.25</v>
      </c>
    </row>
    <row r="78" spans="2:10" x14ac:dyDescent="0.3">
      <c r="C78" s="21"/>
      <c r="D78" s="19"/>
      <c r="E78" s="21" t="s">
        <v>28</v>
      </c>
      <c r="F78" s="22">
        <v>3607.62</v>
      </c>
      <c r="G78" s="22">
        <v>4198.91</v>
      </c>
      <c r="H78" s="22">
        <v>3138.01</v>
      </c>
    </row>
    <row r="79" spans="2:10" x14ac:dyDescent="0.3">
      <c r="C79" s="19" t="s">
        <v>22</v>
      </c>
      <c r="D79" s="19"/>
      <c r="E79" s="21"/>
      <c r="F79" s="39">
        <v>9.2372753902859319</v>
      </c>
      <c r="G79" s="39"/>
      <c r="H79" s="39"/>
      <c r="J79" s="16">
        <v>0.05</v>
      </c>
    </row>
    <row r="82" spans="2:8" x14ac:dyDescent="0.3">
      <c r="B82" s="17" t="s">
        <v>58</v>
      </c>
      <c r="F82" s="20">
        <v>42917</v>
      </c>
      <c r="G82" s="20">
        <v>42948</v>
      </c>
      <c r="H82" s="20">
        <v>42979</v>
      </c>
    </row>
    <row r="83" spans="2:8" ht="15" hidden="1" x14ac:dyDescent="0.25">
      <c r="C83" s="19"/>
      <c r="D83" s="19"/>
      <c r="E83" s="19"/>
      <c r="F83" s="21"/>
      <c r="G83" s="21"/>
      <c r="H83" s="21"/>
    </row>
    <row r="84" spans="2:8" ht="15" hidden="1" x14ac:dyDescent="0.25">
      <c r="C84" s="21" t="s">
        <v>33</v>
      </c>
      <c r="D84" s="21" t="s">
        <v>1</v>
      </c>
      <c r="E84" s="21" t="s">
        <v>27</v>
      </c>
      <c r="F84" s="19">
        <v>91.2</v>
      </c>
      <c r="G84" s="19">
        <v>199.42</v>
      </c>
      <c r="H84" s="19">
        <v>356.3</v>
      </c>
    </row>
    <row r="85" spans="2:8" ht="15" hidden="1" x14ac:dyDescent="0.25">
      <c r="C85" s="19"/>
      <c r="D85" s="19"/>
      <c r="E85" s="21" t="s">
        <v>28</v>
      </c>
      <c r="F85" s="19">
        <v>4.8</v>
      </c>
      <c r="G85" s="19">
        <v>10.5</v>
      </c>
      <c r="H85" s="19">
        <v>17.46</v>
      </c>
    </row>
    <row r="86" spans="2:8" ht="15" hidden="1" x14ac:dyDescent="0.25">
      <c r="C86" s="21" t="s">
        <v>34</v>
      </c>
      <c r="D86" s="21" t="s">
        <v>1</v>
      </c>
      <c r="E86" s="21" t="s">
        <v>27</v>
      </c>
      <c r="F86" s="19">
        <v>1141.75</v>
      </c>
      <c r="G86" s="19">
        <v>1105.19</v>
      </c>
      <c r="H86" s="19">
        <v>866.72</v>
      </c>
    </row>
    <row r="87" spans="2:8" ht="15" hidden="1" x14ac:dyDescent="0.25">
      <c r="C87" s="19"/>
      <c r="D87" s="19"/>
      <c r="E87" s="21" t="s">
        <v>28</v>
      </c>
      <c r="F87" s="19">
        <v>40.630000000000003</v>
      </c>
      <c r="G87" s="19">
        <v>40.99</v>
      </c>
      <c r="H87" s="19">
        <v>32.32</v>
      </c>
    </row>
    <row r="88" spans="2:8" ht="15" hidden="1" x14ac:dyDescent="0.25">
      <c r="C88" s="21" t="s">
        <v>35</v>
      </c>
      <c r="D88" s="21" t="s">
        <v>1</v>
      </c>
      <c r="E88" s="21" t="s">
        <v>27</v>
      </c>
      <c r="F88" s="19">
        <v>1228.45</v>
      </c>
      <c r="G88" s="19">
        <v>1110.1400000000001</v>
      </c>
      <c r="H88" s="19">
        <v>725.08</v>
      </c>
    </row>
    <row r="89" spans="2:8" ht="15" hidden="1" x14ac:dyDescent="0.25">
      <c r="C89" s="19"/>
      <c r="D89" s="19"/>
      <c r="E89" s="21" t="s">
        <v>28</v>
      </c>
      <c r="F89" s="19">
        <v>48.06</v>
      </c>
      <c r="G89" s="19">
        <v>43.66</v>
      </c>
      <c r="H89" s="19">
        <v>28.05</v>
      </c>
    </row>
    <row r="90" spans="2:8" ht="15" hidden="1" x14ac:dyDescent="0.25">
      <c r="C90" s="21" t="s">
        <v>25</v>
      </c>
      <c r="D90" s="21" t="s">
        <v>1</v>
      </c>
      <c r="E90" s="21" t="s">
        <v>27</v>
      </c>
      <c r="F90" s="19">
        <v>3312.06</v>
      </c>
      <c r="G90" s="19">
        <v>2907.37</v>
      </c>
      <c r="H90" s="19">
        <v>2701.67</v>
      </c>
    </row>
    <row r="91" spans="2:8" ht="15" hidden="1" x14ac:dyDescent="0.25">
      <c r="C91" s="19"/>
      <c r="D91" s="19"/>
      <c r="E91" s="21" t="s">
        <v>28</v>
      </c>
      <c r="F91" s="19">
        <v>129.56</v>
      </c>
      <c r="G91" s="19">
        <v>113.64</v>
      </c>
      <c r="H91" s="19">
        <v>105.92</v>
      </c>
    </row>
    <row r="92" spans="2:8" ht="15" hidden="1" x14ac:dyDescent="0.25">
      <c r="C92" s="21" t="s">
        <v>36</v>
      </c>
      <c r="D92" s="21" t="s">
        <v>1</v>
      </c>
      <c r="E92" s="21" t="s">
        <v>27</v>
      </c>
      <c r="F92" s="19">
        <v>63.05</v>
      </c>
      <c r="G92" s="19">
        <v>0.95</v>
      </c>
      <c r="H92" s="19">
        <v>83.63</v>
      </c>
    </row>
    <row r="93" spans="2:8" ht="15" hidden="1" x14ac:dyDescent="0.25">
      <c r="C93" s="19"/>
      <c r="D93" s="19"/>
      <c r="E93" s="21" t="s">
        <v>28</v>
      </c>
      <c r="F93" s="19">
        <v>2.66</v>
      </c>
      <c r="G93" s="19">
        <v>0.06</v>
      </c>
      <c r="H93" s="19">
        <v>3.45</v>
      </c>
    </row>
    <row r="94" spans="2:8" ht="15" hidden="1" x14ac:dyDescent="0.25">
      <c r="C94" s="21" t="s">
        <v>37</v>
      </c>
      <c r="D94" s="21" t="s">
        <v>1</v>
      </c>
      <c r="E94" s="21" t="s">
        <v>27</v>
      </c>
      <c r="F94" s="19">
        <v>165.72</v>
      </c>
      <c r="G94" s="19">
        <v>116.75</v>
      </c>
      <c r="H94" s="19">
        <v>7.11</v>
      </c>
    </row>
    <row r="95" spans="2:8" ht="15" hidden="1" x14ac:dyDescent="0.25">
      <c r="C95" s="19"/>
      <c r="D95" s="19"/>
      <c r="E95" s="21" t="s">
        <v>28</v>
      </c>
      <c r="F95" s="19">
        <v>6.98</v>
      </c>
      <c r="G95" s="19">
        <v>4.92</v>
      </c>
      <c r="H95" s="19">
        <v>0.3</v>
      </c>
    </row>
    <row r="96" spans="2:8" ht="15" hidden="1" x14ac:dyDescent="0.25">
      <c r="C96" s="21" t="s">
        <v>30</v>
      </c>
      <c r="D96" s="21" t="s">
        <v>1</v>
      </c>
      <c r="E96" s="21" t="s">
        <v>27</v>
      </c>
      <c r="F96" s="19">
        <v>1068.97</v>
      </c>
      <c r="G96" s="19">
        <v>1025.18</v>
      </c>
      <c r="H96" s="19">
        <v>1897.35</v>
      </c>
    </row>
    <row r="97" spans="3:8" ht="15" hidden="1" x14ac:dyDescent="0.25">
      <c r="C97" s="19"/>
      <c r="D97" s="19"/>
      <c r="E97" s="21" t="s">
        <v>28</v>
      </c>
      <c r="F97" s="19">
        <v>47.06</v>
      </c>
      <c r="G97" s="19">
        <v>45.47</v>
      </c>
      <c r="H97" s="19">
        <v>122.42</v>
      </c>
    </row>
    <row r="98" spans="3:8" ht="15" hidden="1" x14ac:dyDescent="0.25">
      <c r="C98" s="21" t="s">
        <v>38</v>
      </c>
      <c r="D98" s="21" t="s">
        <v>1</v>
      </c>
      <c r="E98" s="21" t="s">
        <v>27</v>
      </c>
      <c r="F98" s="19">
        <v>520.84</v>
      </c>
      <c r="G98" s="19">
        <v>621.99</v>
      </c>
      <c r="H98" s="19">
        <v>836.17</v>
      </c>
    </row>
    <row r="99" spans="3:8" ht="15" hidden="1" x14ac:dyDescent="0.25">
      <c r="C99" s="19"/>
      <c r="D99" s="19"/>
      <c r="E99" s="21" t="s">
        <v>28</v>
      </c>
      <c r="F99" s="19">
        <v>24.12</v>
      </c>
      <c r="G99" s="19">
        <v>40.29</v>
      </c>
      <c r="H99" s="19">
        <v>38.729999999999997</v>
      </c>
    </row>
    <row r="100" spans="3:8" ht="15" hidden="1" x14ac:dyDescent="0.25">
      <c r="C100" s="21" t="s">
        <v>31</v>
      </c>
      <c r="D100" s="21" t="s">
        <v>1</v>
      </c>
      <c r="E100" s="21" t="s">
        <v>27</v>
      </c>
      <c r="F100" s="19">
        <v>8920.1299999999992</v>
      </c>
      <c r="G100" s="19">
        <v>11407.6</v>
      </c>
      <c r="H100" s="19">
        <v>13512.39</v>
      </c>
    </row>
    <row r="101" spans="3:8" ht="15" hidden="1" x14ac:dyDescent="0.25">
      <c r="C101" s="19"/>
      <c r="D101" s="19"/>
      <c r="E101" s="21" t="s">
        <v>28</v>
      </c>
      <c r="F101" s="19">
        <v>427.02</v>
      </c>
      <c r="G101" s="19">
        <v>538.76</v>
      </c>
      <c r="H101" s="19">
        <v>642.84</v>
      </c>
    </row>
    <row r="102" spans="3:8" ht="15" hidden="1" x14ac:dyDescent="0.25">
      <c r="C102" s="21" t="s">
        <v>39</v>
      </c>
      <c r="D102" s="21" t="s">
        <v>1</v>
      </c>
      <c r="E102" s="21" t="s">
        <v>27</v>
      </c>
      <c r="F102" s="19">
        <v>510.07</v>
      </c>
      <c r="G102" s="19">
        <v>241.04</v>
      </c>
      <c r="H102" s="19">
        <v>73.86</v>
      </c>
    </row>
    <row r="103" spans="3:8" ht="15" hidden="1" x14ac:dyDescent="0.25">
      <c r="C103" s="19"/>
      <c r="D103" s="19"/>
      <c r="E103" s="21" t="s">
        <v>28</v>
      </c>
      <c r="F103" s="19">
        <v>22.84</v>
      </c>
      <c r="G103" s="19">
        <v>11.1</v>
      </c>
      <c r="H103" s="19">
        <v>3.42</v>
      </c>
    </row>
    <row r="104" spans="3:8" ht="15" hidden="1" x14ac:dyDescent="0.25">
      <c r="C104" s="21" t="s">
        <v>40</v>
      </c>
      <c r="D104" s="21" t="s">
        <v>1</v>
      </c>
      <c r="E104" s="21" t="s">
        <v>27</v>
      </c>
      <c r="F104" s="19">
        <v>18339.68</v>
      </c>
      <c r="G104" s="19">
        <v>17645.57</v>
      </c>
      <c r="H104" s="19">
        <v>15962.89</v>
      </c>
    </row>
    <row r="105" spans="3:8" ht="15" hidden="1" x14ac:dyDescent="0.25">
      <c r="C105" s="19"/>
      <c r="D105" s="19"/>
      <c r="E105" s="21" t="s">
        <v>28</v>
      </c>
      <c r="F105" s="19">
        <v>1048.3399999999999</v>
      </c>
      <c r="G105" s="19">
        <v>942.73</v>
      </c>
      <c r="H105" s="19">
        <v>780.9</v>
      </c>
    </row>
    <row r="106" spans="3:8" ht="15" hidden="1" x14ac:dyDescent="0.25">
      <c r="C106" s="21" t="s">
        <v>41</v>
      </c>
      <c r="D106" s="21" t="s">
        <v>1</v>
      </c>
      <c r="E106" s="21" t="s">
        <v>27</v>
      </c>
      <c r="F106" s="19">
        <v>9128.89</v>
      </c>
      <c r="G106" s="19">
        <v>9267.92</v>
      </c>
      <c r="H106" s="19">
        <v>11078.43</v>
      </c>
    </row>
    <row r="107" spans="3:8" ht="15" hidden="1" x14ac:dyDescent="0.25">
      <c r="C107" s="19"/>
      <c r="D107" s="19"/>
      <c r="E107" s="21" t="s">
        <v>28</v>
      </c>
      <c r="F107" s="19">
        <v>640.62</v>
      </c>
      <c r="G107" s="19">
        <v>650.12</v>
      </c>
      <c r="H107" s="19">
        <v>640.20000000000005</v>
      </c>
    </row>
    <row r="108" spans="3:8" ht="15" hidden="1" x14ac:dyDescent="0.25">
      <c r="C108" s="21" t="s">
        <v>42</v>
      </c>
      <c r="D108" s="21" t="s">
        <v>1</v>
      </c>
      <c r="E108" s="21" t="s">
        <v>27</v>
      </c>
      <c r="F108" s="19">
        <v>225.2</v>
      </c>
      <c r="G108" s="19">
        <v>167.93</v>
      </c>
      <c r="H108" s="19">
        <v>200.7</v>
      </c>
    </row>
    <row r="109" spans="3:8" ht="15" hidden="1" x14ac:dyDescent="0.25">
      <c r="C109" s="19"/>
      <c r="D109" s="19"/>
      <c r="E109" s="21" t="s">
        <v>28</v>
      </c>
      <c r="F109" s="19">
        <v>11.26</v>
      </c>
      <c r="G109" s="19">
        <v>8.4</v>
      </c>
      <c r="H109" s="19">
        <v>10.16</v>
      </c>
    </row>
    <row r="110" spans="3:8" ht="15" hidden="1" x14ac:dyDescent="0.25">
      <c r="C110" s="21" t="s">
        <v>43</v>
      </c>
      <c r="D110" s="21" t="s">
        <v>1</v>
      </c>
      <c r="E110" s="21" t="s">
        <v>27</v>
      </c>
      <c r="F110" s="19">
        <v>9669.35</v>
      </c>
      <c r="G110" s="19">
        <v>9590.2199999999993</v>
      </c>
      <c r="H110" s="19">
        <v>11535.6</v>
      </c>
    </row>
    <row r="111" spans="3:8" ht="15" hidden="1" x14ac:dyDescent="0.25">
      <c r="C111" s="19"/>
      <c r="D111" s="19"/>
      <c r="E111" s="21" t="s">
        <v>28</v>
      </c>
      <c r="F111" s="19">
        <v>599.25</v>
      </c>
      <c r="G111" s="19">
        <v>605.29</v>
      </c>
      <c r="H111" s="19">
        <v>633.72</v>
      </c>
    </row>
    <row r="112" spans="3:8" x14ac:dyDescent="0.3">
      <c r="C112" s="19"/>
      <c r="D112" s="19"/>
      <c r="E112" s="19"/>
      <c r="F112" s="19"/>
      <c r="G112" s="19"/>
      <c r="H112" s="19"/>
    </row>
    <row r="113" spans="2:11" x14ac:dyDescent="0.3">
      <c r="C113" s="19" t="s">
        <v>8</v>
      </c>
      <c r="D113" s="21" t="s">
        <v>1</v>
      </c>
      <c r="E113" s="21" t="s">
        <v>27</v>
      </c>
      <c r="F113" s="22">
        <f>+F110+F108+F106+F104+F102+F100+F98+F96+F94+F92+F90+F88+F86+F84</f>
        <v>54385.359999999993</v>
      </c>
      <c r="G113" s="22">
        <f t="shared" ref="G113:H114" si="0">+G110+G108+G106+G104+G102+G100+G98+G96+G94+G92+G90+G88+G86+G84</f>
        <v>55407.27</v>
      </c>
      <c r="H113" s="22">
        <f t="shared" si="0"/>
        <v>59837.9</v>
      </c>
    </row>
    <row r="114" spans="2:11" x14ac:dyDescent="0.3">
      <c r="C114" s="19"/>
      <c r="D114" s="19"/>
      <c r="E114" s="21" t="s">
        <v>28</v>
      </c>
      <c r="F114" s="22">
        <f>+F111+F109+F107+F105+F103+F101+F99+F97+F95+F93+F91+F89+F87+F85</f>
        <v>3053.2000000000003</v>
      </c>
      <c r="G114" s="22">
        <f t="shared" si="0"/>
        <v>3055.9299999999989</v>
      </c>
      <c r="H114" s="22">
        <f t="shared" si="0"/>
        <v>3059.8900000000008</v>
      </c>
    </row>
    <row r="115" spans="2:11" x14ac:dyDescent="0.3">
      <c r="C115" s="19" t="s">
        <v>22</v>
      </c>
      <c r="D115" s="19"/>
      <c r="E115" s="19"/>
      <c r="F115" s="39">
        <f>+(F113+G113+H113)/(F114+G114+H114)</f>
        <v>18.500399170249381</v>
      </c>
      <c r="G115" s="39"/>
      <c r="H115" s="39"/>
      <c r="J115" s="16">
        <v>0.05</v>
      </c>
    </row>
    <row r="119" spans="2:11" x14ac:dyDescent="0.3">
      <c r="B119" s="33" t="s">
        <v>57</v>
      </c>
      <c r="C119" s="25"/>
      <c r="D119" s="25"/>
      <c r="E119" s="25"/>
      <c r="F119" s="29">
        <v>42917</v>
      </c>
      <c r="G119" s="29">
        <v>42948</v>
      </c>
      <c r="H119" s="29">
        <v>42979</v>
      </c>
      <c r="I119" s="25"/>
      <c r="J119" s="25"/>
    </row>
    <row r="120" spans="2:11" x14ac:dyDescent="0.3">
      <c r="B120" s="25"/>
      <c r="C120" s="25"/>
      <c r="D120" s="25"/>
      <c r="E120" s="25" t="s">
        <v>48</v>
      </c>
      <c r="F120" s="25">
        <v>0</v>
      </c>
      <c r="G120" s="25">
        <v>0</v>
      </c>
      <c r="H120" s="25">
        <v>0</v>
      </c>
      <c r="I120" s="25"/>
      <c r="J120" s="25"/>
      <c r="K120" s="25"/>
    </row>
    <row r="121" spans="2:11" x14ac:dyDescent="0.3">
      <c r="B121" s="25"/>
      <c r="C121" s="25"/>
      <c r="D121" s="25"/>
      <c r="E121" s="25" t="s">
        <v>49</v>
      </c>
      <c r="F121" s="25">
        <v>0</v>
      </c>
      <c r="G121" s="25">
        <v>0</v>
      </c>
      <c r="H121" s="25">
        <v>0</v>
      </c>
      <c r="I121" s="25"/>
      <c r="J121" s="25" t="s">
        <v>50</v>
      </c>
      <c r="K121" s="25"/>
    </row>
    <row r="122" spans="2:11" x14ac:dyDescent="0.3"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2:11" x14ac:dyDescent="0.3">
      <c r="B123" s="33" t="s">
        <v>56</v>
      </c>
      <c r="C123" s="25"/>
      <c r="D123" s="25"/>
      <c r="E123" s="25"/>
      <c r="F123" s="29">
        <v>42917</v>
      </c>
      <c r="G123" s="29">
        <v>42948</v>
      </c>
      <c r="H123" s="29">
        <v>42979</v>
      </c>
      <c r="I123" s="25"/>
      <c r="J123" s="25"/>
      <c r="K123" s="25"/>
    </row>
    <row r="124" spans="2:11" x14ac:dyDescent="0.3">
      <c r="B124" s="25"/>
      <c r="C124" s="25"/>
      <c r="D124" s="25"/>
      <c r="E124" s="25" t="s">
        <v>48</v>
      </c>
      <c r="F124" s="25">
        <v>0</v>
      </c>
      <c r="G124" s="25">
        <v>0</v>
      </c>
      <c r="H124" s="25">
        <v>0</v>
      </c>
      <c r="I124" s="25"/>
      <c r="J124" s="25"/>
      <c r="K124" s="25"/>
    </row>
    <row r="125" spans="2:11" x14ac:dyDescent="0.3">
      <c r="B125" s="25"/>
      <c r="C125" s="25"/>
      <c r="D125" s="25"/>
      <c r="E125" s="25" t="s">
        <v>49</v>
      </c>
      <c r="F125" s="25">
        <v>0</v>
      </c>
      <c r="G125" s="25">
        <v>0</v>
      </c>
      <c r="H125" s="25">
        <v>0</v>
      </c>
      <c r="I125" s="25"/>
      <c r="J125" s="25" t="s">
        <v>50</v>
      </c>
    </row>
    <row r="126" spans="2:11" x14ac:dyDescent="0.3"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2:11" x14ac:dyDescent="0.3">
      <c r="B127" s="33" t="s">
        <v>55</v>
      </c>
      <c r="C127" s="25"/>
      <c r="D127" s="25"/>
      <c r="E127" s="25"/>
      <c r="F127" s="25"/>
      <c r="G127" s="25"/>
      <c r="H127" s="25"/>
      <c r="I127" s="25"/>
      <c r="J127" s="25"/>
    </row>
    <row r="128" spans="2:11" ht="15" hidden="1" x14ac:dyDescent="0.25">
      <c r="C128" s="19"/>
      <c r="D128" s="19"/>
      <c r="E128" s="19"/>
      <c r="F128" s="21" t="s">
        <v>51</v>
      </c>
      <c r="G128" s="21" t="s">
        <v>52</v>
      </c>
      <c r="H128" s="21" t="s">
        <v>53</v>
      </c>
    </row>
    <row r="129" spans="3:8" ht="15" hidden="1" x14ac:dyDescent="0.25">
      <c r="C129" s="21" t="s">
        <v>33</v>
      </c>
      <c r="D129" s="21" t="s">
        <v>12</v>
      </c>
      <c r="E129" s="21" t="s">
        <v>27</v>
      </c>
      <c r="F129" s="19">
        <v>1398.49</v>
      </c>
      <c r="G129" s="19">
        <v>1115.74</v>
      </c>
      <c r="H129" s="19">
        <v>633.61</v>
      </c>
    </row>
    <row r="130" spans="3:8" ht="15" hidden="1" x14ac:dyDescent="0.25">
      <c r="C130" s="19"/>
      <c r="D130" s="19"/>
      <c r="E130" s="21" t="s">
        <v>28</v>
      </c>
      <c r="F130" s="19">
        <v>206.29</v>
      </c>
      <c r="G130" s="19">
        <v>164.75</v>
      </c>
      <c r="H130" s="19">
        <v>95.52</v>
      </c>
    </row>
    <row r="131" spans="3:8" ht="15" hidden="1" x14ac:dyDescent="0.25">
      <c r="C131" s="21" t="s">
        <v>54</v>
      </c>
      <c r="D131" s="21" t="s">
        <v>12</v>
      </c>
      <c r="E131" s="21" t="s">
        <v>27</v>
      </c>
      <c r="F131" s="19">
        <v>29</v>
      </c>
      <c r="G131" s="19">
        <v>14.21</v>
      </c>
      <c r="H131" s="19">
        <v>0</v>
      </c>
    </row>
    <row r="132" spans="3:8" ht="15" hidden="1" x14ac:dyDescent="0.25">
      <c r="C132" s="19"/>
      <c r="D132" s="19"/>
      <c r="E132" s="21" t="s">
        <v>28</v>
      </c>
      <c r="F132" s="19">
        <v>7.54</v>
      </c>
      <c r="G132" s="19">
        <v>3.73</v>
      </c>
      <c r="H132" s="19">
        <v>0</v>
      </c>
    </row>
    <row r="133" spans="3:8" ht="15" hidden="1" x14ac:dyDescent="0.25">
      <c r="C133" s="21" t="s">
        <v>34</v>
      </c>
      <c r="D133" s="21" t="s">
        <v>12</v>
      </c>
      <c r="E133" s="21" t="s">
        <v>27</v>
      </c>
      <c r="F133" s="19">
        <v>53.75</v>
      </c>
      <c r="G133" s="19">
        <v>16.59</v>
      </c>
      <c r="H133" s="19">
        <v>4.05</v>
      </c>
    </row>
    <row r="134" spans="3:8" ht="15" hidden="1" x14ac:dyDescent="0.25">
      <c r="C134" s="19"/>
      <c r="D134" s="19"/>
      <c r="E134" s="21" t="s">
        <v>28</v>
      </c>
      <c r="F134" s="19">
        <v>9.4</v>
      </c>
      <c r="G134" s="19">
        <v>2.86</v>
      </c>
      <c r="H134" s="19">
        <v>0.7</v>
      </c>
    </row>
    <row r="135" spans="3:8" ht="15" hidden="1" x14ac:dyDescent="0.25">
      <c r="C135" s="21" t="s">
        <v>35</v>
      </c>
      <c r="D135" s="21" t="s">
        <v>12</v>
      </c>
      <c r="E135" s="21" t="s">
        <v>27</v>
      </c>
      <c r="F135" s="19">
        <v>1885.3</v>
      </c>
      <c r="G135" s="19">
        <v>1484.5</v>
      </c>
      <c r="H135" s="19">
        <v>258.08</v>
      </c>
    </row>
    <row r="136" spans="3:8" ht="15" hidden="1" x14ac:dyDescent="0.25">
      <c r="C136" s="19"/>
      <c r="D136" s="19"/>
      <c r="E136" s="21" t="s">
        <v>28</v>
      </c>
      <c r="F136" s="19">
        <v>280.33</v>
      </c>
      <c r="G136" s="19">
        <v>221.24</v>
      </c>
      <c r="H136" s="19">
        <v>40.119999999999997</v>
      </c>
    </row>
    <row r="137" spans="3:8" ht="15" hidden="1" x14ac:dyDescent="0.25">
      <c r="C137" s="21" t="s">
        <v>25</v>
      </c>
      <c r="D137" s="21" t="s">
        <v>12</v>
      </c>
      <c r="E137" s="21" t="s">
        <v>27</v>
      </c>
      <c r="F137" s="19">
        <v>3051</v>
      </c>
      <c r="G137" s="19">
        <v>1479.36</v>
      </c>
      <c r="H137" s="19">
        <v>1417.45</v>
      </c>
    </row>
    <row r="138" spans="3:8" ht="15" hidden="1" x14ac:dyDescent="0.25">
      <c r="C138" s="19"/>
      <c r="D138" s="19"/>
      <c r="E138" s="21" t="s">
        <v>28</v>
      </c>
      <c r="F138" s="19">
        <v>558.74</v>
      </c>
      <c r="G138" s="19">
        <v>272.76</v>
      </c>
      <c r="H138" s="19">
        <v>254.62</v>
      </c>
    </row>
    <row r="139" spans="3:8" ht="15" hidden="1" x14ac:dyDescent="0.25">
      <c r="C139" s="21" t="s">
        <v>36</v>
      </c>
      <c r="D139" s="21" t="s">
        <v>12</v>
      </c>
      <c r="E139" s="21" t="s">
        <v>27</v>
      </c>
      <c r="F139" s="19">
        <v>8977.23</v>
      </c>
      <c r="G139" s="19">
        <v>5573.95</v>
      </c>
      <c r="H139" s="19">
        <v>2850.09</v>
      </c>
    </row>
    <row r="140" spans="3:8" ht="15" hidden="1" x14ac:dyDescent="0.25">
      <c r="C140" s="19"/>
      <c r="D140" s="19"/>
      <c r="E140" s="21" t="s">
        <v>28</v>
      </c>
      <c r="F140" s="19">
        <v>2055.0700000000002</v>
      </c>
      <c r="G140" s="19">
        <v>1222.58</v>
      </c>
      <c r="H140" s="19">
        <v>603.20000000000005</v>
      </c>
    </row>
    <row r="141" spans="3:8" ht="15" hidden="1" x14ac:dyDescent="0.25">
      <c r="C141" s="21" t="s">
        <v>29</v>
      </c>
      <c r="D141" s="21" t="s">
        <v>12</v>
      </c>
      <c r="E141" s="21" t="s">
        <v>27</v>
      </c>
      <c r="F141" s="19">
        <v>3385.24</v>
      </c>
      <c r="G141" s="19">
        <v>1261.3800000000001</v>
      </c>
      <c r="H141" s="19">
        <v>825.06</v>
      </c>
    </row>
    <row r="142" spans="3:8" ht="15" hidden="1" x14ac:dyDescent="0.25">
      <c r="C142" s="19"/>
      <c r="D142" s="19"/>
      <c r="E142" s="21" t="s">
        <v>28</v>
      </c>
      <c r="F142" s="19">
        <v>653.62</v>
      </c>
      <c r="G142" s="19">
        <v>239.24</v>
      </c>
      <c r="H142" s="19">
        <v>157</v>
      </c>
    </row>
    <row r="143" spans="3:8" ht="15" hidden="1" x14ac:dyDescent="0.25">
      <c r="C143" s="21" t="s">
        <v>37</v>
      </c>
      <c r="D143" s="21" t="s">
        <v>12</v>
      </c>
      <c r="E143" s="21" t="s">
        <v>27</v>
      </c>
      <c r="F143" s="19">
        <v>2705.08</v>
      </c>
      <c r="G143" s="19">
        <v>2572.83</v>
      </c>
      <c r="H143" s="19">
        <v>2295.9</v>
      </c>
    </row>
    <row r="144" spans="3:8" ht="15" hidden="1" x14ac:dyDescent="0.25">
      <c r="C144" s="19"/>
      <c r="D144" s="19"/>
      <c r="E144" s="21" t="s">
        <v>28</v>
      </c>
      <c r="F144" s="19">
        <v>510.06</v>
      </c>
      <c r="G144" s="19">
        <v>489.65</v>
      </c>
      <c r="H144" s="19">
        <v>447.81</v>
      </c>
    </row>
    <row r="145" spans="3:8" ht="15" hidden="1" x14ac:dyDescent="0.25">
      <c r="C145" s="21" t="s">
        <v>30</v>
      </c>
      <c r="D145" s="21" t="s">
        <v>12</v>
      </c>
      <c r="E145" s="21" t="s">
        <v>27</v>
      </c>
      <c r="F145" s="19">
        <v>2414.81</v>
      </c>
      <c r="G145" s="19">
        <v>2121.14</v>
      </c>
      <c r="H145" s="19">
        <v>857.79</v>
      </c>
    </row>
    <row r="146" spans="3:8" ht="15" hidden="1" x14ac:dyDescent="0.25">
      <c r="C146" s="19"/>
      <c r="D146" s="19"/>
      <c r="E146" s="21" t="s">
        <v>28</v>
      </c>
      <c r="F146" s="19">
        <v>455.03</v>
      </c>
      <c r="G146" s="19">
        <v>404.43</v>
      </c>
      <c r="H146" s="19">
        <v>167.63</v>
      </c>
    </row>
    <row r="147" spans="3:8" ht="15" hidden="1" x14ac:dyDescent="0.25">
      <c r="C147" s="21" t="s">
        <v>38</v>
      </c>
      <c r="D147" s="21" t="s">
        <v>12</v>
      </c>
      <c r="E147" s="21" t="s">
        <v>27</v>
      </c>
      <c r="F147" s="19">
        <v>493.58</v>
      </c>
      <c r="G147" s="19">
        <v>829.03</v>
      </c>
      <c r="H147" s="19">
        <v>976.33</v>
      </c>
    </row>
    <row r="148" spans="3:8" ht="15" hidden="1" x14ac:dyDescent="0.25">
      <c r="C148" s="19"/>
      <c r="D148" s="19"/>
      <c r="E148" s="21" t="s">
        <v>28</v>
      </c>
      <c r="F148" s="19">
        <v>92.93</v>
      </c>
      <c r="G148" s="19">
        <v>155.94999999999999</v>
      </c>
      <c r="H148" s="19">
        <v>185.24</v>
      </c>
    </row>
    <row r="149" spans="3:8" ht="15" hidden="1" x14ac:dyDescent="0.25">
      <c r="C149" s="21" t="s">
        <v>31</v>
      </c>
      <c r="D149" s="21" t="s">
        <v>12</v>
      </c>
      <c r="E149" s="21" t="s">
        <v>27</v>
      </c>
      <c r="F149" s="19">
        <v>3545.94</v>
      </c>
      <c r="G149" s="19">
        <v>4236.42</v>
      </c>
      <c r="H149" s="19">
        <v>1422.58</v>
      </c>
    </row>
    <row r="150" spans="3:8" ht="15" hidden="1" x14ac:dyDescent="0.25">
      <c r="C150" s="19"/>
      <c r="D150" s="19"/>
      <c r="E150" s="21" t="s">
        <v>28</v>
      </c>
      <c r="F150" s="19">
        <v>659.23</v>
      </c>
      <c r="G150" s="19">
        <v>775.13</v>
      </c>
      <c r="H150" s="19">
        <v>261.31</v>
      </c>
    </row>
    <row r="151" spans="3:8" ht="15" hidden="1" x14ac:dyDescent="0.25">
      <c r="C151" s="21" t="s">
        <v>39</v>
      </c>
      <c r="D151" s="21" t="s">
        <v>12</v>
      </c>
      <c r="E151" s="21" t="s">
        <v>27</v>
      </c>
      <c r="F151" s="19">
        <v>578.20000000000005</v>
      </c>
      <c r="G151" s="19">
        <v>762.74</v>
      </c>
      <c r="H151" s="19">
        <v>389.87</v>
      </c>
    </row>
    <row r="152" spans="3:8" ht="15" hidden="1" x14ac:dyDescent="0.25">
      <c r="C152" s="19"/>
      <c r="D152" s="19"/>
      <c r="E152" s="21" t="s">
        <v>28</v>
      </c>
      <c r="F152" s="19">
        <v>106.17</v>
      </c>
      <c r="G152" s="19">
        <v>143.13</v>
      </c>
      <c r="H152" s="19">
        <v>74.260000000000005</v>
      </c>
    </row>
    <row r="153" spans="3:8" ht="15" hidden="1" x14ac:dyDescent="0.25">
      <c r="C153" s="21" t="s">
        <v>40</v>
      </c>
      <c r="D153" s="21" t="s">
        <v>12</v>
      </c>
      <c r="E153" s="21" t="s">
        <v>27</v>
      </c>
      <c r="F153" s="19">
        <v>43.46</v>
      </c>
      <c r="G153" s="19">
        <v>152.84</v>
      </c>
      <c r="H153" s="19">
        <v>361.64</v>
      </c>
    </row>
    <row r="154" spans="3:8" ht="15" hidden="1" x14ac:dyDescent="0.25">
      <c r="C154" s="19"/>
      <c r="D154" s="19"/>
      <c r="E154" s="21" t="s">
        <v>28</v>
      </c>
      <c r="F154" s="19">
        <v>8.15</v>
      </c>
      <c r="G154" s="19">
        <v>28.66</v>
      </c>
      <c r="H154" s="19">
        <v>67.81</v>
      </c>
    </row>
    <row r="155" spans="3:8" ht="15" hidden="1" x14ac:dyDescent="0.25">
      <c r="C155" s="21" t="s">
        <v>42</v>
      </c>
      <c r="D155" s="21" t="s">
        <v>12</v>
      </c>
      <c r="E155" s="21" t="s">
        <v>27</v>
      </c>
      <c r="F155" s="19">
        <v>0</v>
      </c>
      <c r="G155" s="19">
        <v>0</v>
      </c>
      <c r="H155" s="19">
        <v>232.42</v>
      </c>
    </row>
    <row r="156" spans="3:8" ht="15" hidden="1" x14ac:dyDescent="0.25">
      <c r="C156" s="19"/>
      <c r="D156" s="19"/>
      <c r="E156" s="21" t="s">
        <v>28</v>
      </c>
      <c r="F156" s="19">
        <v>0</v>
      </c>
      <c r="G156" s="19">
        <v>0</v>
      </c>
      <c r="H156" s="19">
        <v>48.37</v>
      </c>
    </row>
    <row r="157" spans="3:8" ht="15" hidden="1" x14ac:dyDescent="0.25">
      <c r="C157" s="21" t="s">
        <v>43</v>
      </c>
      <c r="D157" s="21" t="s">
        <v>12</v>
      </c>
      <c r="E157" s="21" t="s">
        <v>27</v>
      </c>
      <c r="F157" s="19">
        <v>3131.94</v>
      </c>
      <c r="G157" s="19">
        <v>473.27</v>
      </c>
      <c r="H157" s="19">
        <v>37.31</v>
      </c>
    </row>
    <row r="158" spans="3:8" ht="15" hidden="1" x14ac:dyDescent="0.25">
      <c r="C158" s="19"/>
      <c r="D158" s="19"/>
      <c r="E158" s="21" t="s">
        <v>28</v>
      </c>
      <c r="F158" s="19">
        <v>766.36</v>
      </c>
      <c r="G158" s="19">
        <v>106.69</v>
      </c>
      <c r="H158" s="19">
        <v>9.33</v>
      </c>
    </row>
    <row r="159" spans="3:8" ht="15" hidden="1" x14ac:dyDescent="0.25"/>
    <row r="160" spans="3:8" x14ac:dyDescent="0.3">
      <c r="C160" t="s">
        <v>8</v>
      </c>
      <c r="E160" s="21" t="s">
        <v>49</v>
      </c>
      <c r="F160" s="28">
        <f>F129+F131+F133+F135+F137+F139+F141+F143+F145+F147+F149+F151+F153+F155+F157</f>
        <v>31693.020000000004</v>
      </c>
      <c r="G160" s="28">
        <f t="shared" ref="G160:H160" si="1">G129+G131+G133+G135+G137+G139+G141+G143+G145+G147+G149+G151+G153+G155+G157</f>
        <v>22094.000000000004</v>
      </c>
      <c r="H160" s="28">
        <f t="shared" si="1"/>
        <v>12562.179999999998</v>
      </c>
    </row>
    <row r="161" spans="2:10" x14ac:dyDescent="0.3">
      <c r="E161" s="21" t="s">
        <v>62</v>
      </c>
      <c r="F161" s="28">
        <f>F130+F132+F134+F136+F138+F140+F142+F144+F146+F148+F150+F152+F154+F156+F158</f>
        <v>6368.9199999999992</v>
      </c>
      <c r="G161" s="28">
        <f t="shared" ref="G161:H161" si="2">G130+G132+G134+G136+G138+G140+G142+G144+G146+G148+G150+G152+G154+G156+G158</f>
        <v>4230.7999999999993</v>
      </c>
      <c r="H161" s="28">
        <f t="shared" si="2"/>
        <v>2412.92</v>
      </c>
    </row>
    <row r="162" spans="2:10" x14ac:dyDescent="0.3">
      <c r="C162" s="19" t="s">
        <v>22</v>
      </c>
      <c r="F162" s="26"/>
      <c r="G162" s="26">
        <f>SUM(F160:H160)/SUM(F161:H161)</f>
        <v>5.0988269866837177</v>
      </c>
      <c r="H162" s="26"/>
      <c r="J162" s="25" t="s">
        <v>50</v>
      </c>
    </row>
    <row r="163" spans="2:10" x14ac:dyDescent="0.3">
      <c r="C163" s="19"/>
      <c r="F163" s="26"/>
      <c r="G163" s="26"/>
      <c r="H163" s="26"/>
    </row>
    <row r="166" spans="2:10" ht="15" hidden="1" x14ac:dyDescent="0.25"/>
    <row r="167" spans="2:10" x14ac:dyDescent="0.3">
      <c r="B167" s="33" t="s">
        <v>63</v>
      </c>
      <c r="C167" s="25"/>
    </row>
    <row r="168" spans="2:10" ht="15" hidden="1" x14ac:dyDescent="0.25"/>
    <row r="169" spans="2:10" x14ac:dyDescent="0.3">
      <c r="C169" s="19"/>
      <c r="D169" s="19"/>
      <c r="E169" s="19"/>
      <c r="F169" s="21" t="s">
        <v>51</v>
      </c>
      <c r="G169" s="21" t="s">
        <v>52</v>
      </c>
      <c r="H169" s="21" t="s">
        <v>53</v>
      </c>
    </row>
    <row r="170" spans="2:10" ht="15" hidden="1" x14ac:dyDescent="0.25">
      <c r="C170" s="21" t="s">
        <v>34</v>
      </c>
      <c r="D170" s="21" t="s">
        <v>13</v>
      </c>
      <c r="E170" s="21" t="s">
        <v>27</v>
      </c>
      <c r="F170" s="19">
        <v>17.2</v>
      </c>
      <c r="G170" s="19">
        <v>38.369999999999997</v>
      </c>
      <c r="H170" s="19">
        <v>16.760000000000002</v>
      </c>
    </row>
    <row r="171" spans="2:10" ht="15" hidden="1" x14ac:dyDescent="0.25">
      <c r="C171" s="19"/>
      <c r="D171" s="19"/>
      <c r="E171" s="21" t="s">
        <v>28</v>
      </c>
      <c r="F171" s="19">
        <v>2.69</v>
      </c>
      <c r="G171" s="19">
        <v>6.32</v>
      </c>
      <c r="H171" s="19">
        <v>2.4900000000000002</v>
      </c>
    </row>
    <row r="172" spans="2:10" ht="15" hidden="1" x14ac:dyDescent="0.25">
      <c r="C172" s="21" t="s">
        <v>35</v>
      </c>
      <c r="D172" s="21" t="s">
        <v>13</v>
      </c>
      <c r="E172" s="21" t="s">
        <v>27</v>
      </c>
      <c r="F172" s="19">
        <v>0.48</v>
      </c>
      <c r="G172" s="19">
        <v>0.32</v>
      </c>
      <c r="H172" s="19">
        <v>0.12</v>
      </c>
    </row>
    <row r="173" spans="2:10" ht="15" hidden="1" x14ac:dyDescent="0.25">
      <c r="C173" s="19"/>
      <c r="D173" s="19"/>
      <c r="E173" s="21" t="s">
        <v>28</v>
      </c>
      <c r="F173" s="19">
        <v>0.1</v>
      </c>
      <c r="G173" s="19">
        <v>7.0000000000000007E-2</v>
      </c>
      <c r="H173" s="19">
        <v>0.02</v>
      </c>
    </row>
    <row r="174" spans="2:10" ht="15" hidden="1" x14ac:dyDescent="0.25">
      <c r="C174" s="21" t="s">
        <v>25</v>
      </c>
      <c r="D174" s="21" t="s">
        <v>13</v>
      </c>
      <c r="E174" s="21" t="s">
        <v>27</v>
      </c>
      <c r="F174" s="19">
        <v>14.26</v>
      </c>
      <c r="G174" s="19">
        <v>13.95</v>
      </c>
      <c r="H174" s="19">
        <v>33.340000000000003</v>
      </c>
    </row>
    <row r="175" spans="2:10" ht="15" hidden="1" x14ac:dyDescent="0.25">
      <c r="C175" s="19"/>
      <c r="D175" s="19"/>
      <c r="E175" s="21" t="s">
        <v>28</v>
      </c>
      <c r="F175" s="19">
        <v>2.75</v>
      </c>
      <c r="G175" s="19">
        <v>2.62</v>
      </c>
      <c r="H175" s="19">
        <v>5.63</v>
      </c>
    </row>
    <row r="176" spans="2:10" ht="15" hidden="1" x14ac:dyDescent="0.25">
      <c r="C176" s="21" t="s">
        <v>36</v>
      </c>
      <c r="D176" s="21" t="s">
        <v>13</v>
      </c>
      <c r="E176" s="21" t="s">
        <v>27</v>
      </c>
      <c r="F176" s="19">
        <v>1.1200000000000001</v>
      </c>
      <c r="G176" s="19">
        <v>0</v>
      </c>
      <c r="H176" s="19">
        <v>0.83</v>
      </c>
    </row>
    <row r="177" spans="3:10" ht="15" hidden="1" x14ac:dyDescent="0.25">
      <c r="C177" s="19"/>
      <c r="D177" s="19"/>
      <c r="E177" s="21" t="s">
        <v>28</v>
      </c>
      <c r="F177" s="19">
        <v>0.25</v>
      </c>
      <c r="G177" s="19">
        <v>0</v>
      </c>
      <c r="H177" s="19">
        <v>0.18</v>
      </c>
    </row>
    <row r="178" spans="3:10" ht="15" hidden="1" x14ac:dyDescent="0.25">
      <c r="C178" s="21" t="s">
        <v>31</v>
      </c>
      <c r="D178" s="21" t="s">
        <v>13</v>
      </c>
      <c r="E178" s="21" t="s">
        <v>27</v>
      </c>
      <c r="F178" s="19">
        <v>40.479999999999997</v>
      </c>
      <c r="G178" s="19">
        <v>24.47</v>
      </c>
      <c r="H178" s="19">
        <v>8.75</v>
      </c>
    </row>
    <row r="179" spans="3:10" ht="15" hidden="1" x14ac:dyDescent="0.25">
      <c r="C179" s="19"/>
      <c r="D179" s="19"/>
      <c r="E179" s="21" t="s">
        <v>28</v>
      </c>
      <c r="F179" s="19">
        <v>8.64</v>
      </c>
      <c r="G179" s="19">
        <v>5.22</v>
      </c>
      <c r="H179" s="19">
        <v>1.87</v>
      </c>
    </row>
    <row r="180" spans="3:10" ht="15" hidden="1" x14ac:dyDescent="0.25">
      <c r="C180" s="21" t="s">
        <v>39</v>
      </c>
      <c r="D180" s="21" t="s">
        <v>13</v>
      </c>
      <c r="E180" s="21" t="s">
        <v>27</v>
      </c>
      <c r="F180" s="19">
        <v>0.09</v>
      </c>
      <c r="G180" s="19">
        <v>0.63</v>
      </c>
      <c r="H180" s="19">
        <v>0</v>
      </c>
    </row>
    <row r="181" spans="3:10" ht="15" hidden="1" x14ac:dyDescent="0.25">
      <c r="C181" s="19"/>
      <c r="D181" s="19"/>
      <c r="E181" s="21" t="s">
        <v>28</v>
      </c>
      <c r="F181" s="19">
        <v>0.02</v>
      </c>
      <c r="G181" s="19">
        <v>0.13</v>
      </c>
      <c r="H181" s="19">
        <v>0</v>
      </c>
    </row>
    <row r="182" spans="3:10" ht="15" hidden="1" x14ac:dyDescent="0.25"/>
    <row r="183" spans="3:10" x14ac:dyDescent="0.3">
      <c r="C183" t="s">
        <v>8</v>
      </c>
      <c r="E183" s="21" t="s">
        <v>49</v>
      </c>
      <c r="F183" s="28">
        <f>F170+F172+F174+F176+F178+F180</f>
        <v>73.63</v>
      </c>
      <c r="G183" s="28">
        <f t="shared" ref="G183:H183" si="3">G170+G172+G174+G176+G178+G180</f>
        <v>77.739999999999995</v>
      </c>
      <c r="H183" s="28">
        <f t="shared" si="3"/>
        <v>59.800000000000004</v>
      </c>
    </row>
    <row r="184" spans="3:10" x14ac:dyDescent="0.3">
      <c r="E184" s="21" t="s">
        <v>62</v>
      </c>
      <c r="F184" s="28">
        <f>F171+F173+F175+F177+F179+F181</f>
        <v>14.45</v>
      </c>
      <c r="G184" s="28">
        <f t="shared" ref="G184:H184" si="4">G171+G173+G175+G177+G179+G181</f>
        <v>14.360000000000001</v>
      </c>
      <c r="H184" s="28">
        <f t="shared" si="4"/>
        <v>10.190000000000001</v>
      </c>
    </row>
    <row r="185" spans="3:10" x14ac:dyDescent="0.3">
      <c r="C185" s="19" t="s">
        <v>44</v>
      </c>
      <c r="F185" s="26"/>
      <c r="G185" s="26">
        <f>SUM(F183:H183)/SUM(F184:H184)</f>
        <v>5.4146153846153853</v>
      </c>
      <c r="H185" s="26"/>
      <c r="J185" s="25" t="s">
        <v>50</v>
      </c>
    </row>
    <row r="186" spans="3:10" x14ac:dyDescent="0.3">
      <c r="C186" s="19"/>
      <c r="F186" s="26"/>
      <c r="G186" s="26"/>
      <c r="H186" s="26"/>
    </row>
  </sheetData>
  <mergeCells count="13">
    <mergeCell ref="F16:H16"/>
    <mergeCell ref="F79:H79"/>
    <mergeCell ref="F115:H115"/>
    <mergeCell ref="B5:J5"/>
    <mergeCell ref="B6:J6"/>
    <mergeCell ref="B63:J63"/>
    <mergeCell ref="B64:J64"/>
    <mergeCell ref="F23:H23"/>
    <mergeCell ref="F30:H30"/>
    <mergeCell ref="F37:H37"/>
    <mergeCell ref="F44:H44"/>
    <mergeCell ref="F51:H51"/>
    <mergeCell ref="F58:H58"/>
  </mergeCells>
  <pageMargins left="0.7" right="0.7" top="0.75" bottom="0.75" header="0.3" footer="0.3"/>
  <pageSetup paperSize="8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Ilannguaq Nielsen</cp:lastModifiedBy>
  <cp:lastPrinted>2017-12-18T14:04:12Z</cp:lastPrinted>
  <dcterms:created xsi:type="dcterms:W3CDTF">2017-12-11T13:03:43Z</dcterms:created>
  <dcterms:modified xsi:type="dcterms:W3CDTF">2018-03-26T15:32:25Z</dcterms:modified>
</cp:coreProperties>
</file>